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nesto\Downloads\"/>
    </mc:Choice>
  </mc:AlternateContent>
  <bookViews>
    <workbookView xWindow="-108" yWindow="-108" windowWidth="23256" windowHeight="12456" tabRatio="609" firstSheet="1" activeTab="2"/>
  </bookViews>
  <sheets>
    <sheet name="Listas" sheetId="15" state="hidden" r:id="rId1"/>
    <sheet name="Ayudas diligenciamiento" sheetId="16" r:id="rId2"/>
    <sheet name="Inventario" sheetId="32" r:id="rId3"/>
    <sheet name="Fórmula" sheetId="17" state="hidden" r:id="rId4"/>
    <sheet name="Planeación y D Estratégico" sheetId="11" r:id="rId5"/>
    <sheet name="G. Comunicaciones" sheetId="23" r:id="rId6"/>
    <sheet name="Explotación JSA Chance" sheetId="19" r:id="rId7"/>
    <sheet name="Explotación JSA Loterías" sheetId="20" r:id="rId8"/>
    <sheet name="Recaudo" sheetId="22" r:id="rId9"/>
    <sheet name="Control, Ins y Fisca" sheetId="24" r:id="rId10"/>
    <sheet name="Atención al cliente" sheetId="25" r:id="rId11"/>
    <sheet name="G TH" sheetId="26" r:id="rId12"/>
    <sheet name="G. Financiera" sheetId="21" r:id="rId13"/>
    <sheet name="Gestión ByS" sheetId="27" r:id="rId14"/>
    <sheet name="G. Documental" sheetId="28" r:id="rId15"/>
    <sheet name="G. TIC" sheetId="29" r:id="rId16"/>
    <sheet name="G Jurídica" sheetId="30" r:id="rId17"/>
    <sheet name="Evaluación Independiente G" sheetId="31" r:id="rId18"/>
    <sheet name="Hoja1" sheetId="33" state="hidden" r:id="rId19"/>
  </sheets>
  <definedNames>
    <definedName name="_xlnm._FilterDatabase" localSheetId="7" hidden="1">'Explotación JSA Loterías'!$A$1:$BJ$22</definedName>
    <definedName name="_xlnm._FilterDatabase" localSheetId="16" hidden="1">'G Jurídica'!$A$1:$BJ$12</definedName>
    <definedName name="_xlnm._FilterDatabase" localSheetId="2" hidden="1">Inventario!$B$3:$I$32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H16" i="31" l="1"/>
  <c r="AI16" i="31" s="1"/>
  <c r="AF16" i="31"/>
  <c r="AH15" i="31"/>
  <c r="AI15" i="31" s="1"/>
  <c r="AF15" i="31"/>
  <c r="AH14" i="31"/>
  <c r="AI14" i="31" s="1"/>
  <c r="AU14" i="31" s="1"/>
  <c r="AF14" i="31"/>
  <c r="AA14" i="31"/>
  <c r="AV14" i="31" s="1"/>
  <c r="R14" i="31"/>
  <c r="P14" i="31"/>
  <c r="N14" i="31"/>
  <c r="L14" i="31"/>
  <c r="V14" i="31" s="1"/>
  <c r="U14" i="31" l="1"/>
  <c r="X14" i="31" s="1"/>
  <c r="AU15" i="31"/>
  <c r="AV15" i="31"/>
  <c r="AU16" i="31" l="1"/>
  <c r="AV16" i="31" s="1"/>
  <c r="AW14" i="31" s="1"/>
  <c r="AV20" i="27" l="1"/>
  <c r="AA19" i="27"/>
  <c r="W19" i="27"/>
  <c r="AH20" i="27"/>
  <c r="AI20" i="27" s="1"/>
  <c r="AF20" i="27"/>
  <c r="AH19" i="27"/>
  <c r="AI19" i="27" s="1"/>
  <c r="AF19" i="27"/>
  <c r="R19" i="27"/>
  <c r="P19" i="27"/>
  <c r="U19" i="27" s="1"/>
  <c r="X19" i="27" s="1"/>
  <c r="Y19" i="27" s="1"/>
  <c r="N19" i="27"/>
  <c r="L19" i="27"/>
  <c r="V19" i="27" s="1"/>
  <c r="AW13" i="21"/>
  <c r="AT14" i="21"/>
  <c r="AT13" i="21"/>
  <c r="AR14" i="21"/>
  <c r="AR13" i="21"/>
  <c r="AK14" i="21"/>
  <c r="AJ14" i="21"/>
  <c r="AH14" i="21"/>
  <c r="AF14" i="21"/>
  <c r="AK13" i="21"/>
  <c r="AJ13" i="21"/>
  <c r="AH13" i="21"/>
  <c r="AF13" i="21"/>
  <c r="R13" i="21"/>
  <c r="P13" i="21"/>
  <c r="N13" i="21"/>
  <c r="U13" i="21" s="1"/>
  <c r="X13" i="21" s="1"/>
  <c r="Y13" i="21" s="1"/>
  <c r="AW15" i="22"/>
  <c r="AW19" i="19"/>
  <c r="AU20" i="19"/>
  <c r="AV20" i="19" s="1"/>
  <c r="AU13" i="19"/>
  <c r="AV13" i="19"/>
  <c r="AH20" i="19"/>
  <c r="AI20" i="19" s="1"/>
  <c r="AF20" i="19"/>
  <c r="AH19" i="19"/>
  <c r="AI19" i="19" s="1"/>
  <c r="AF19" i="19"/>
  <c r="AU19" i="27" l="1"/>
  <c r="AV19" i="27" s="1"/>
  <c r="AU20" i="27" s="1"/>
  <c r="AW19" i="27" s="1"/>
  <c r="Z19" i="27"/>
  <c r="AI14" i="21"/>
  <c r="AI13" i="21"/>
  <c r="R16" i="19"/>
  <c r="R19" i="19"/>
  <c r="P19" i="19"/>
  <c r="N19" i="19"/>
  <c r="U19" i="19" l="1"/>
  <c r="X19" i="19" s="1"/>
  <c r="Y19" i="19" s="1"/>
  <c r="I11" i="32"/>
  <c r="I8" i="32"/>
  <c r="I7" i="32"/>
  <c r="I6" i="32"/>
  <c r="L19" i="19"/>
  <c r="V19" i="19" s="1"/>
  <c r="W19" i="19" s="1"/>
  <c r="AH18" i="19"/>
  <c r="AF18" i="19"/>
  <c r="AH17" i="19"/>
  <c r="AF17" i="19"/>
  <c r="L13" i="21"/>
  <c r="V13" i="21" s="1"/>
  <c r="AH16" i="19"/>
  <c r="AF16" i="19"/>
  <c r="P16" i="19"/>
  <c r="N16" i="19"/>
  <c r="L16" i="19"/>
  <c r="V16" i="19" s="1"/>
  <c r="AH15" i="22"/>
  <c r="AF15" i="22"/>
  <c r="R15" i="22"/>
  <c r="P15" i="22"/>
  <c r="N15" i="22"/>
  <c r="L15" i="22"/>
  <c r="V15" i="22" s="1"/>
  <c r="AA11" i="23"/>
  <c r="Z11" i="23"/>
  <c r="X11" i="23"/>
  <c r="R11" i="23"/>
  <c r="P11" i="23"/>
  <c r="N11" i="23"/>
  <c r="U11" i="23" s="1"/>
  <c r="V8" i="23"/>
  <c r="R8" i="23"/>
  <c r="R4" i="23"/>
  <c r="P8" i="23"/>
  <c r="P4" i="23"/>
  <c r="N8" i="23"/>
  <c r="U8" i="23" s="1"/>
  <c r="N4" i="23"/>
  <c r="U4" i="23" s="1"/>
  <c r="Y4" i="23" s="1"/>
  <c r="Z4" i="23" s="1"/>
  <c r="AH22" i="20"/>
  <c r="AF22" i="20"/>
  <c r="AH21" i="20"/>
  <c r="AF21" i="20"/>
  <c r="R21" i="20"/>
  <c r="P21" i="20"/>
  <c r="N21" i="20"/>
  <c r="U21" i="20" s="1"/>
  <c r="X21" i="20" s="1"/>
  <c r="Y21" i="20" s="1"/>
  <c r="L21" i="20"/>
  <c r="V21" i="20" s="1"/>
  <c r="AH15" i="29"/>
  <c r="AF15" i="29"/>
  <c r="R15" i="29"/>
  <c r="P15" i="29"/>
  <c r="N15" i="29"/>
  <c r="U15" i="29" s="1"/>
  <c r="L15" i="29"/>
  <c r="V15" i="29" s="1"/>
  <c r="H11" i="32"/>
  <c r="Z13" i="21" l="1"/>
  <c r="AA13" i="21" s="1"/>
  <c r="W13" i="21"/>
  <c r="U15" i="22"/>
  <c r="X15" i="22" s="1"/>
  <c r="Y15" i="22" s="1"/>
  <c r="U16" i="19"/>
  <c r="X16" i="19" s="1"/>
  <c r="Y16" i="19" s="1"/>
  <c r="Z19" i="19"/>
  <c r="AA19" i="19" s="1"/>
  <c r="AI18" i="19"/>
  <c r="AI17" i="19"/>
  <c r="Y8" i="23"/>
  <c r="Z8" i="23" s="1"/>
  <c r="AA8" i="23"/>
  <c r="W16" i="19"/>
  <c r="AI16" i="19"/>
  <c r="W15" i="22"/>
  <c r="AI15" i="22"/>
  <c r="X8" i="23"/>
  <c r="AB8" i="23"/>
  <c r="AB11" i="23"/>
  <c r="Z21" i="20"/>
  <c r="AA21" i="20" s="1"/>
  <c r="W21" i="20"/>
  <c r="AI21" i="20"/>
  <c r="AI22" i="20"/>
  <c r="AI15" i="29"/>
  <c r="P8" i="24"/>
  <c r="P6" i="24"/>
  <c r="R8" i="24"/>
  <c r="N8" i="24"/>
  <c r="D32" i="32"/>
  <c r="AV13" i="21" l="1"/>
  <c r="AU14" i="21" s="1"/>
  <c r="AU13" i="21"/>
  <c r="AA15" i="22"/>
  <c r="AU19" i="19"/>
  <c r="AV19" i="19" s="1"/>
  <c r="Z16" i="19"/>
  <c r="AA16" i="19" s="1"/>
  <c r="AU16" i="19" s="1"/>
  <c r="AV16" i="19" s="1"/>
  <c r="AW16" i="19" s="1"/>
  <c r="AU21" i="20"/>
  <c r="AV21" i="20" s="1"/>
  <c r="U8" i="24"/>
  <c r="AU15" i="22" l="1"/>
  <c r="AV15" i="22" s="1"/>
  <c r="AV14" i="21"/>
  <c r="AU22" i="20"/>
  <c r="AV22" i="20" s="1"/>
  <c r="AW21" i="20" s="1"/>
  <c r="AH14" i="29"/>
  <c r="AF14" i="29"/>
  <c r="R14" i="29"/>
  <c r="P14" i="29"/>
  <c r="N14" i="29"/>
  <c r="U14" i="29" s="1"/>
  <c r="X14" i="29" s="1"/>
  <c r="L14" i="29"/>
  <c r="V14" i="29" s="1"/>
  <c r="AH9" i="24"/>
  <c r="AF9" i="24"/>
  <c r="AH8" i="24"/>
  <c r="AF8" i="24"/>
  <c r="L8" i="24"/>
  <c r="V8" i="24" s="1"/>
  <c r="AW11" i="28"/>
  <c r="R11" i="28"/>
  <c r="P11" i="28"/>
  <c r="N11" i="28"/>
  <c r="AH11" i="28"/>
  <c r="AF11" i="28"/>
  <c r="L11" i="28"/>
  <c r="V11" i="28" s="1"/>
  <c r="AH10" i="28"/>
  <c r="AF10" i="28"/>
  <c r="AH9" i="28"/>
  <c r="AF9" i="28"/>
  <c r="R9" i="28"/>
  <c r="P9" i="28"/>
  <c r="N9" i="28"/>
  <c r="U9" i="28" s="1"/>
  <c r="L9" i="28"/>
  <c r="V9" i="28" s="1"/>
  <c r="AH8" i="28"/>
  <c r="AF8" i="28"/>
  <c r="AH7" i="28"/>
  <c r="AF7" i="28"/>
  <c r="AH6" i="28"/>
  <c r="AF6" i="28"/>
  <c r="AH5" i="28"/>
  <c r="AF5" i="28"/>
  <c r="AW4" i="28"/>
  <c r="AH4" i="28"/>
  <c r="AF4" i="28"/>
  <c r="R4" i="28"/>
  <c r="P4" i="28"/>
  <c r="N4" i="28"/>
  <c r="U4" i="28" s="1"/>
  <c r="L4" i="28"/>
  <c r="V4" i="28" s="1"/>
  <c r="AI14" i="29" l="1"/>
  <c r="X4" i="28"/>
  <c r="X9" i="28"/>
  <c r="AI4" i="28"/>
  <c r="AI5" i="28"/>
  <c r="AI6" i="28"/>
  <c r="AI7" i="28"/>
  <c r="AI8" i="28"/>
  <c r="AI9" i="28"/>
  <c r="AI10" i="28"/>
  <c r="AI11" i="28"/>
  <c r="AI8" i="24"/>
  <c r="AI9" i="24"/>
  <c r="X8" i="24"/>
  <c r="Y8" i="24" s="1"/>
  <c r="AA14" i="29"/>
  <c r="W8" i="24"/>
  <c r="U11" i="28"/>
  <c r="X11" i="28" s="1"/>
  <c r="AA4" i="28"/>
  <c r="AU4" i="28" s="1"/>
  <c r="AA11" i="28" l="1"/>
  <c r="Z8" i="24"/>
  <c r="AA8" i="24" s="1"/>
  <c r="AU8" i="24" s="1"/>
  <c r="AV8" i="24" s="1"/>
  <c r="AU14" i="29"/>
  <c r="AV14" i="29" s="1"/>
  <c r="AW14" i="29" s="1"/>
  <c r="AV4" i="28"/>
  <c r="AA9" i="28"/>
  <c r="AU11" i="28" l="1"/>
  <c r="AV11" i="28"/>
  <c r="AU12" i="28" s="1"/>
  <c r="AU9" i="24"/>
  <c r="AV9" i="24" s="1"/>
  <c r="AW8" i="24" s="1"/>
  <c r="AU9" i="28"/>
  <c r="AV9" i="28" s="1"/>
  <c r="AU10" i="28" s="1"/>
  <c r="AU5" i="28"/>
  <c r="AV5" i="28" s="1"/>
  <c r="AU6" i="28" l="1"/>
  <c r="AV6" i="28" s="1"/>
  <c r="AV10" i="28"/>
  <c r="AW9" i="28" s="1"/>
  <c r="AU7" i="28" l="1"/>
  <c r="AV7" i="28" s="1"/>
  <c r="AU8" i="28" l="1"/>
  <c r="AV8" i="28" s="1"/>
  <c r="AW11" i="30" l="1"/>
  <c r="AH12" i="30"/>
  <c r="AH11" i="30"/>
  <c r="AH10" i="30"/>
  <c r="AH9" i="30"/>
  <c r="AH8" i="30"/>
  <c r="AH7" i="30"/>
  <c r="AF12" i="30"/>
  <c r="AF11" i="30"/>
  <c r="AF10" i="30"/>
  <c r="AF9" i="30"/>
  <c r="R11" i="30"/>
  <c r="R9" i="30"/>
  <c r="P11" i="30"/>
  <c r="P9" i="30"/>
  <c r="N11" i="30"/>
  <c r="N9" i="30"/>
  <c r="L11" i="30"/>
  <c r="V11" i="30" s="1"/>
  <c r="L9" i="30"/>
  <c r="V9" i="30" s="1"/>
  <c r="L7" i="30"/>
  <c r="AF8" i="30"/>
  <c r="AF7" i="30"/>
  <c r="R7" i="30"/>
  <c r="P7" i="30"/>
  <c r="N7" i="30"/>
  <c r="U7" i="30" s="1"/>
  <c r="AH6" i="30"/>
  <c r="AF6" i="30"/>
  <c r="AH5" i="30"/>
  <c r="AF5" i="30"/>
  <c r="AH4" i="30"/>
  <c r="AF4" i="30"/>
  <c r="AI4" i="30" s="1"/>
  <c r="R4" i="30"/>
  <c r="P4" i="30"/>
  <c r="N4" i="30"/>
  <c r="L4" i="30"/>
  <c r="V4" i="30" s="1"/>
  <c r="AH13" i="31"/>
  <c r="AF13" i="31"/>
  <c r="AI13" i="31" s="1"/>
  <c r="BD12" i="31"/>
  <c r="AH12" i="31"/>
  <c r="AF12" i="31"/>
  <c r="BD11" i="31"/>
  <c r="AH11" i="31"/>
  <c r="AF11" i="31"/>
  <c r="R11" i="31"/>
  <c r="P11" i="31"/>
  <c r="N11" i="31"/>
  <c r="U11" i="31" s="1"/>
  <c r="X11" i="31" s="1"/>
  <c r="L11" i="31"/>
  <c r="V11" i="31" s="1"/>
  <c r="AH10" i="31"/>
  <c r="AF10" i="31"/>
  <c r="AH9" i="31"/>
  <c r="AF9" i="31"/>
  <c r="AH8" i="31"/>
  <c r="AF8" i="31"/>
  <c r="AH7" i="31"/>
  <c r="AF7" i="31"/>
  <c r="AI7" i="31" s="1"/>
  <c r="R7" i="31"/>
  <c r="P7" i="31"/>
  <c r="N7" i="31"/>
  <c r="U7" i="31" s="1"/>
  <c r="X7" i="31" s="1"/>
  <c r="L7" i="31"/>
  <c r="V7" i="31" s="1"/>
  <c r="AH6" i="31"/>
  <c r="AF6" i="31"/>
  <c r="BD5" i="31"/>
  <c r="AH5" i="31"/>
  <c r="AF5" i="31"/>
  <c r="BD4" i="31"/>
  <c r="AH4" i="31"/>
  <c r="AF4" i="31"/>
  <c r="R4" i="31"/>
  <c r="P4" i="31"/>
  <c r="N4" i="31"/>
  <c r="U4" i="31" s="1"/>
  <c r="X4" i="31" s="1"/>
  <c r="L4" i="31"/>
  <c r="V4" i="31" s="1"/>
  <c r="AI4" i="31" l="1"/>
  <c r="AI5" i="31"/>
  <c r="AI6" i="31"/>
  <c r="AI8" i="31"/>
  <c r="AI9" i="31"/>
  <c r="AI10" i="31"/>
  <c r="AI11" i="31"/>
  <c r="AI12" i="31"/>
  <c r="AI5" i="30"/>
  <c r="AI6" i="30"/>
  <c r="AI7" i="30"/>
  <c r="AI8" i="30"/>
  <c r="AI9" i="30"/>
  <c r="AI10" i="30"/>
  <c r="AI11" i="30"/>
  <c r="AI12" i="30"/>
  <c r="U11" i="30"/>
  <c r="X11" i="30" s="1"/>
  <c r="AA11" i="30" s="1"/>
  <c r="U9" i="30"/>
  <c r="X9" i="30" s="1"/>
  <c r="AA9" i="30" s="1"/>
  <c r="X7" i="30"/>
  <c r="U4" i="30"/>
  <c r="X4" i="30" s="1"/>
  <c r="V7" i="30"/>
  <c r="AA4" i="31"/>
  <c r="AA7" i="31"/>
  <c r="AU7" i="31" s="1"/>
  <c r="AA11" i="31"/>
  <c r="AU9" i="30" l="1"/>
  <c r="AV9" i="30" s="1"/>
  <c r="AU11" i="30"/>
  <c r="AV11" i="30" s="1"/>
  <c r="AA7" i="30"/>
  <c r="AA4" i="30"/>
  <c r="AU4" i="30" s="1"/>
  <c r="AV4" i="30" s="1"/>
  <c r="AU11" i="31"/>
  <c r="AV11" i="31" s="1"/>
  <c r="AV7" i="31"/>
  <c r="AU4" i="31"/>
  <c r="AV4" i="31" s="1"/>
  <c r="AU12" i="30" l="1"/>
  <c r="AV12" i="30" s="1"/>
  <c r="AU10" i="30"/>
  <c r="AV10" i="30" s="1"/>
  <c r="AW9" i="30" s="1"/>
  <c r="AU7" i="30"/>
  <c r="AV7" i="30" s="1"/>
  <c r="AU5" i="30"/>
  <c r="AV5" i="30" s="1"/>
  <c r="AU5" i="31"/>
  <c r="AV5" i="31" s="1"/>
  <c r="AU12" i="31"/>
  <c r="AV12" i="31" s="1"/>
  <c r="AU8" i="31"/>
  <c r="AV8" i="31" s="1"/>
  <c r="AU8" i="30" l="1"/>
  <c r="AV8" i="30" s="1"/>
  <c r="AW7" i="30" s="1"/>
  <c r="AU6" i="30"/>
  <c r="AV6" i="30" s="1"/>
  <c r="AW4" i="30" s="1"/>
  <c r="AU6" i="31"/>
  <c r="AV6" i="31" s="1"/>
  <c r="AW4" i="31" s="1"/>
  <c r="AU13" i="31"/>
  <c r="AV13" i="31" s="1"/>
  <c r="AW11" i="31" s="1"/>
  <c r="AU9" i="31"/>
  <c r="AV9" i="31" s="1"/>
  <c r="AU10" i="31" l="1"/>
  <c r="AV10" i="31" s="1"/>
  <c r="AW7" i="31" s="1"/>
  <c r="BD13" i="20" l="1"/>
  <c r="BA13" i="20"/>
  <c r="L6" i="20"/>
  <c r="L4" i="20"/>
  <c r="AD14" i="26"/>
  <c r="AH13" i="29" l="1"/>
  <c r="AF13" i="29"/>
  <c r="AH12" i="21"/>
  <c r="AF12" i="21"/>
  <c r="AI12" i="21" s="1"/>
  <c r="AH11" i="21"/>
  <c r="AF11" i="21"/>
  <c r="AH10" i="21"/>
  <c r="AF10" i="21"/>
  <c r="R10" i="21"/>
  <c r="P10" i="21"/>
  <c r="N10" i="21"/>
  <c r="L10" i="21"/>
  <c r="V10" i="21" s="1"/>
  <c r="W10" i="21" s="1"/>
  <c r="BA12" i="11"/>
  <c r="AH12" i="11"/>
  <c r="AF12" i="11"/>
  <c r="BA11" i="11"/>
  <c r="AH11" i="11"/>
  <c r="AF11" i="11"/>
  <c r="R11" i="11"/>
  <c r="P11" i="11"/>
  <c r="N11" i="11"/>
  <c r="L11" i="11"/>
  <c r="V11" i="11" s="1"/>
  <c r="AI13" i="29" l="1"/>
  <c r="AI10" i="21"/>
  <c r="AI11" i="21"/>
  <c r="U10" i="21"/>
  <c r="X10" i="21" s="1"/>
  <c r="Y10" i="21" s="1"/>
  <c r="AI12" i="11"/>
  <c r="AI11" i="11"/>
  <c r="U11" i="11"/>
  <c r="X11" i="11" s="1"/>
  <c r="Y11" i="11" s="1"/>
  <c r="W11" i="11"/>
  <c r="Z10" i="21" l="1"/>
  <c r="AA10" i="21" s="1"/>
  <c r="AU10" i="21" s="1"/>
  <c r="AV10" i="21" s="1"/>
  <c r="Z11" i="11"/>
  <c r="AA11" i="11" s="1"/>
  <c r="AU11" i="11" s="1"/>
  <c r="AV11" i="11" s="1"/>
  <c r="AU11" i="21" l="1"/>
  <c r="AV11" i="21" s="1"/>
  <c r="AU12" i="11"/>
  <c r="AV12" i="11" s="1"/>
  <c r="AW11" i="11" s="1"/>
  <c r="L4" i="29"/>
  <c r="L7" i="21"/>
  <c r="AU12" i="21" l="1"/>
  <c r="AV12" i="21" s="1"/>
  <c r="AW10" i="21" s="1"/>
  <c r="L8" i="22"/>
  <c r="L4" i="22"/>
  <c r="L11" i="19"/>
  <c r="BA5" i="19"/>
  <c r="AH5" i="19"/>
  <c r="AF5" i="19"/>
  <c r="AI5" i="19" l="1"/>
  <c r="L10" i="29"/>
  <c r="V10" i="29" s="1"/>
  <c r="W10" i="29" s="1"/>
  <c r="V4" i="29"/>
  <c r="W4" i="29" s="1"/>
  <c r="L14" i="27"/>
  <c r="V14" i="27" s="1"/>
  <c r="W14" i="27" s="1"/>
  <c r="L12" i="27"/>
  <c r="V12" i="27" s="1"/>
  <c r="W12" i="27" s="1"/>
  <c r="L9" i="27"/>
  <c r="V9" i="27" s="1"/>
  <c r="W9" i="27" s="1"/>
  <c r="L4" i="27"/>
  <c r="V4" i="27" s="1"/>
  <c r="W4" i="27" s="1"/>
  <c r="L16" i="26"/>
  <c r="V16" i="26" s="1"/>
  <c r="W16" i="26" s="1"/>
  <c r="L14" i="26"/>
  <c r="V14" i="26" s="1"/>
  <c r="L11" i="26"/>
  <c r="V11" i="26" s="1"/>
  <c r="W11" i="26" s="1"/>
  <c r="L7" i="26"/>
  <c r="V7" i="26" s="1"/>
  <c r="W7" i="26" s="1"/>
  <c r="L4" i="26"/>
  <c r="V4" i="26" s="1"/>
  <c r="W4" i="26" s="1"/>
  <c r="L4" i="25"/>
  <c r="V4" i="25" s="1"/>
  <c r="W4" i="25" s="1"/>
  <c r="L6" i="24"/>
  <c r="V6" i="24" s="1"/>
  <c r="W6" i="24" s="1"/>
  <c r="L4" i="24"/>
  <c r="V4" i="24" s="1"/>
  <c r="W4" i="24" s="1"/>
  <c r="L4" i="23"/>
  <c r="L13" i="22"/>
  <c r="V13" i="22" s="1"/>
  <c r="L10" i="22"/>
  <c r="V10" i="22" s="1"/>
  <c r="V8" i="22"/>
  <c r="V4" i="22"/>
  <c r="V7" i="21"/>
  <c r="L4" i="21"/>
  <c r="V4" i="21" s="1"/>
  <c r="AA27" i="16"/>
  <c r="AA28" i="16"/>
  <c r="AA29" i="16"/>
  <c r="AA26" i="16"/>
  <c r="Z27" i="16"/>
  <c r="Z28" i="16"/>
  <c r="Z29" i="16"/>
  <c r="Z26" i="16"/>
  <c r="L17" i="20"/>
  <c r="V17" i="20" s="1"/>
  <c r="V11" i="20"/>
  <c r="V6" i="20"/>
  <c r="V4" i="20"/>
  <c r="L15" i="19"/>
  <c r="V15" i="19" s="1"/>
  <c r="L12" i="19"/>
  <c r="V12" i="19" s="1"/>
  <c r="V11" i="19"/>
  <c r="L6" i="19"/>
  <c r="V6" i="19" s="1"/>
  <c r="L4" i="19"/>
  <c r="V4" i="19" s="1"/>
  <c r="L8" i="11"/>
  <c r="V8" i="11" s="1"/>
  <c r="L6" i="11"/>
  <c r="V6" i="11" s="1"/>
  <c r="L4" i="11"/>
  <c r="V4" i="11" s="1"/>
  <c r="R10" i="29"/>
  <c r="P10" i="29"/>
  <c r="N10" i="29"/>
  <c r="R4" i="29"/>
  <c r="P4" i="29"/>
  <c r="N4" i="29"/>
  <c r="R14" i="27"/>
  <c r="P14" i="27"/>
  <c r="N14" i="27"/>
  <c r="R12" i="27"/>
  <c r="P12" i="27"/>
  <c r="N12" i="27"/>
  <c r="R9" i="27"/>
  <c r="P9" i="27"/>
  <c r="N9" i="27"/>
  <c r="R4" i="27"/>
  <c r="P4" i="27"/>
  <c r="N4" i="27"/>
  <c r="R16" i="26"/>
  <c r="P16" i="26"/>
  <c r="N16" i="26"/>
  <c r="R14" i="26"/>
  <c r="P14" i="26"/>
  <c r="N14" i="26"/>
  <c r="U14" i="26" s="1"/>
  <c r="X14" i="26" s="1"/>
  <c r="R11" i="26"/>
  <c r="P11" i="26"/>
  <c r="N11" i="26"/>
  <c r="R7" i="26"/>
  <c r="P7" i="26"/>
  <c r="N7" i="26"/>
  <c r="N4" i="26"/>
  <c r="R4" i="26"/>
  <c r="P4" i="26"/>
  <c r="R4" i="25"/>
  <c r="P4" i="25"/>
  <c r="N4" i="25"/>
  <c r="R6" i="24"/>
  <c r="N6" i="24"/>
  <c r="R4" i="24"/>
  <c r="P4" i="24"/>
  <c r="N4" i="24"/>
  <c r="R13" i="22"/>
  <c r="P13" i="22"/>
  <c r="N13" i="22"/>
  <c r="P10" i="22"/>
  <c r="N10" i="22"/>
  <c r="R10" i="22"/>
  <c r="R8" i="22"/>
  <c r="P8" i="22"/>
  <c r="N8" i="22"/>
  <c r="R4" i="22"/>
  <c r="P4" i="22"/>
  <c r="N4" i="22"/>
  <c r="N7" i="21"/>
  <c r="P7" i="21"/>
  <c r="R7" i="21"/>
  <c r="R4" i="21"/>
  <c r="P4" i="21"/>
  <c r="N4" i="21"/>
  <c r="R17" i="20"/>
  <c r="P17" i="20"/>
  <c r="N17" i="20"/>
  <c r="R11" i="20"/>
  <c r="P11" i="20"/>
  <c r="N11" i="20"/>
  <c r="R6" i="20"/>
  <c r="P6" i="20"/>
  <c r="N6" i="20"/>
  <c r="N4" i="20"/>
  <c r="P4" i="20"/>
  <c r="R4" i="20"/>
  <c r="R15" i="19"/>
  <c r="P15" i="19"/>
  <c r="N15" i="19"/>
  <c r="R12" i="19"/>
  <c r="P12" i="19"/>
  <c r="N12" i="19"/>
  <c r="R11" i="19"/>
  <c r="P11" i="19"/>
  <c r="N11" i="19"/>
  <c r="R6" i="19"/>
  <c r="N6" i="19"/>
  <c r="P6" i="19"/>
  <c r="R4" i="19"/>
  <c r="R4" i="11"/>
  <c r="P4" i="19"/>
  <c r="P4" i="11"/>
  <c r="N4" i="19"/>
  <c r="N8" i="11"/>
  <c r="R8" i="11"/>
  <c r="P8" i="11"/>
  <c r="R6" i="11"/>
  <c r="P6" i="11"/>
  <c r="N6" i="11"/>
  <c r="N4" i="11"/>
  <c r="AH12" i="29"/>
  <c r="AF12" i="29"/>
  <c r="AH11" i="29"/>
  <c r="AF11" i="29"/>
  <c r="AH10" i="29"/>
  <c r="AF10" i="29"/>
  <c r="AH9" i="29"/>
  <c r="AF9" i="29"/>
  <c r="AH8" i="29"/>
  <c r="AF8" i="29"/>
  <c r="AH7" i="29"/>
  <c r="AF7" i="29"/>
  <c r="AH6" i="29"/>
  <c r="AF6" i="29"/>
  <c r="AH5" i="29"/>
  <c r="AF5" i="29"/>
  <c r="AH4" i="29"/>
  <c r="AF4" i="29"/>
  <c r="BD18" i="27"/>
  <c r="BA18" i="27"/>
  <c r="AH18" i="27"/>
  <c r="AF18" i="27"/>
  <c r="BD17" i="27"/>
  <c r="BA17" i="27"/>
  <c r="AH17" i="27"/>
  <c r="AF17" i="27"/>
  <c r="BD16" i="27"/>
  <c r="BA16" i="27"/>
  <c r="AH16" i="27"/>
  <c r="AF16" i="27"/>
  <c r="BD15" i="27"/>
  <c r="BA15" i="27"/>
  <c r="AH15" i="27"/>
  <c r="AF15" i="27"/>
  <c r="BD14" i="27"/>
  <c r="BA14" i="27"/>
  <c r="AH14" i="27"/>
  <c r="AF14" i="27"/>
  <c r="AH13" i="27"/>
  <c r="AF13" i="27"/>
  <c r="AH12" i="27"/>
  <c r="AF12" i="27"/>
  <c r="AH11" i="27"/>
  <c r="AF11" i="27"/>
  <c r="AH10" i="27"/>
  <c r="AF10" i="27"/>
  <c r="AH9" i="27"/>
  <c r="AF9" i="27"/>
  <c r="AH8" i="27"/>
  <c r="AF8" i="27"/>
  <c r="AH7" i="27"/>
  <c r="AF7" i="27"/>
  <c r="AH6" i="27"/>
  <c r="AF6" i="27"/>
  <c r="AH5" i="27"/>
  <c r="AF5" i="27"/>
  <c r="AH4" i="27"/>
  <c r="AF4" i="27"/>
  <c r="BA16" i="26"/>
  <c r="BD16" i="26"/>
  <c r="AH16" i="26"/>
  <c r="AF16" i="26"/>
  <c r="AQ14" i="26"/>
  <c r="AP14" i="26"/>
  <c r="AS14" i="26"/>
  <c r="AL14" i="26"/>
  <c r="AC14" i="26"/>
  <c r="AH15" i="26"/>
  <c r="AF15" i="26"/>
  <c r="AH14" i="26"/>
  <c r="AF14" i="26"/>
  <c r="W14" i="26"/>
  <c r="AQ11" i="26"/>
  <c r="AP12" i="26"/>
  <c r="AP11" i="26"/>
  <c r="AS12" i="26"/>
  <c r="AS11" i="26"/>
  <c r="AC11" i="26"/>
  <c r="AH13" i="26"/>
  <c r="AF13" i="26"/>
  <c r="AH12" i="26"/>
  <c r="AF12" i="26"/>
  <c r="AH11" i="26"/>
  <c r="AF11" i="26"/>
  <c r="AH10" i="26"/>
  <c r="AF10" i="26"/>
  <c r="AH9" i="26"/>
  <c r="AF9" i="26"/>
  <c r="AH8" i="26"/>
  <c r="AF8" i="26"/>
  <c r="AH7" i="26"/>
  <c r="AF7" i="26"/>
  <c r="AH6" i="26"/>
  <c r="AF6" i="26"/>
  <c r="AH5" i="26"/>
  <c r="AF5" i="26"/>
  <c r="AH4" i="26"/>
  <c r="AF4" i="26"/>
  <c r="AH5" i="25"/>
  <c r="AF5" i="25"/>
  <c r="AH4" i="25"/>
  <c r="AF4" i="25"/>
  <c r="AH7" i="24"/>
  <c r="AF7" i="24"/>
  <c r="AH6" i="24"/>
  <c r="AF6" i="24"/>
  <c r="AH5" i="24"/>
  <c r="AF5" i="24"/>
  <c r="AH4" i="24"/>
  <c r="AF4" i="24"/>
  <c r="BE7" i="23"/>
  <c r="BE6" i="23"/>
  <c r="BB7" i="23"/>
  <c r="AI7" i="23"/>
  <c r="AG7" i="23"/>
  <c r="AI6" i="23"/>
  <c r="AG6" i="23"/>
  <c r="AI5" i="23"/>
  <c r="AG5" i="23"/>
  <c r="AI4" i="23"/>
  <c r="AG4" i="23"/>
  <c r="V4" i="23" l="1"/>
  <c r="U17" i="20"/>
  <c r="X17" i="20" s="1"/>
  <c r="U6" i="24"/>
  <c r="X6" i="24" s="1"/>
  <c r="Y6" i="24" s="1"/>
  <c r="U16" i="26"/>
  <c r="X16" i="26" s="1"/>
  <c r="Y16" i="26" s="1"/>
  <c r="U4" i="22"/>
  <c r="X4" i="22" s="1"/>
  <c r="AI11" i="29"/>
  <c r="U4" i="29"/>
  <c r="X4" i="29" s="1"/>
  <c r="Y4" i="29" s="1"/>
  <c r="U4" i="27"/>
  <c r="X4" i="27" s="1"/>
  <c r="AA4" i="27" s="1"/>
  <c r="U14" i="27"/>
  <c r="X14" i="27" s="1"/>
  <c r="Z14" i="27" s="1"/>
  <c r="AA14" i="27" s="1"/>
  <c r="U9" i="27"/>
  <c r="X9" i="27" s="1"/>
  <c r="Y9" i="27" s="1"/>
  <c r="U12" i="27"/>
  <c r="X12" i="27" s="1"/>
  <c r="Y12" i="27" s="1"/>
  <c r="Z14" i="26"/>
  <c r="AA14" i="26" s="1"/>
  <c r="U4" i="26"/>
  <c r="X4" i="26" s="1"/>
  <c r="Z4" i="26" s="1"/>
  <c r="AA4" i="26" s="1"/>
  <c r="U7" i="26"/>
  <c r="X7" i="26" s="1"/>
  <c r="Y7" i="26" s="1"/>
  <c r="U11" i="26"/>
  <c r="X11" i="26" s="1"/>
  <c r="Y11" i="26" s="1"/>
  <c r="U4" i="25"/>
  <c r="X4" i="25" s="1"/>
  <c r="Z4" i="25" s="1"/>
  <c r="AA4" i="25" s="1"/>
  <c r="U4" i="24"/>
  <c r="X4" i="24" s="1"/>
  <c r="Z4" i="24" s="1"/>
  <c r="AA4" i="24" s="1"/>
  <c r="U4" i="11"/>
  <c r="X4" i="11" s="1"/>
  <c r="U13" i="22"/>
  <c r="X13" i="22" s="1"/>
  <c r="U10" i="22"/>
  <c r="X10" i="22" s="1"/>
  <c r="U7" i="21"/>
  <c r="X7" i="21" s="1"/>
  <c r="U6" i="20"/>
  <c r="X6" i="20" s="1"/>
  <c r="U11" i="20"/>
  <c r="X11" i="20" s="1"/>
  <c r="U4" i="20"/>
  <c r="X4" i="20" s="1"/>
  <c r="U12" i="19"/>
  <c r="X12" i="19" s="1"/>
  <c r="U6" i="19"/>
  <c r="X6" i="19" s="1"/>
  <c r="U15" i="19"/>
  <c r="X15" i="19" s="1"/>
  <c r="U11" i="19"/>
  <c r="X11" i="19" s="1"/>
  <c r="U4" i="19"/>
  <c r="X4" i="19" s="1"/>
  <c r="U6" i="11"/>
  <c r="X6" i="11" s="1"/>
  <c r="U10" i="29"/>
  <c r="AI12" i="29"/>
  <c r="AI9" i="29"/>
  <c r="AI17" i="27"/>
  <c r="AI12" i="27"/>
  <c r="AI16" i="27"/>
  <c r="AI15" i="27"/>
  <c r="AI14" i="27"/>
  <c r="AI18" i="27"/>
  <c r="Y14" i="26"/>
  <c r="Y4" i="26"/>
  <c r="AI6" i="24"/>
  <c r="AI7" i="24"/>
  <c r="AJ7" i="23"/>
  <c r="AJ6" i="23"/>
  <c r="U8" i="22"/>
  <c r="X8" i="22" s="1"/>
  <c r="U4" i="21"/>
  <c r="X4" i="21" s="1"/>
  <c r="U8" i="11"/>
  <c r="X8" i="11" s="1"/>
  <c r="AI10" i="29"/>
  <c r="AI7" i="29"/>
  <c r="AI6" i="29"/>
  <c r="AI8" i="29"/>
  <c r="AI5" i="29"/>
  <c r="AI4" i="29"/>
  <c r="AI9" i="27"/>
  <c r="AI13" i="27"/>
  <c r="AI11" i="27"/>
  <c r="AI10" i="27"/>
  <c r="AI5" i="27"/>
  <c r="AI4" i="27"/>
  <c r="AI6" i="27"/>
  <c r="AI8" i="27"/>
  <c r="AI7" i="27"/>
  <c r="AI10" i="26"/>
  <c r="AI14" i="26"/>
  <c r="AI8" i="26"/>
  <c r="AI11" i="26"/>
  <c r="AI16" i="26"/>
  <c r="AI15" i="26"/>
  <c r="AI13" i="26"/>
  <c r="AI12" i="26"/>
  <c r="AI6" i="26"/>
  <c r="AI9" i="26"/>
  <c r="AI4" i="26"/>
  <c r="AI7" i="26"/>
  <c r="AI5" i="26"/>
  <c r="AI5" i="25"/>
  <c r="AI4" i="25"/>
  <c r="AI4" i="24"/>
  <c r="AI5" i="24"/>
  <c r="AJ4" i="23"/>
  <c r="AJ5" i="23"/>
  <c r="AA4" i="23" l="1"/>
  <c r="AB4" i="23" s="1"/>
  <c r="X4" i="23"/>
  <c r="W4" i="23"/>
  <c r="X10" i="29"/>
  <c r="Z10" i="29" s="1"/>
  <c r="AA10" i="29" s="1"/>
  <c r="X15" i="29"/>
  <c r="Z6" i="24"/>
  <c r="AA6" i="24" s="1"/>
  <c r="AU6" i="24" s="1"/>
  <c r="AV6" i="24" s="1"/>
  <c r="AU7" i="24" s="1"/>
  <c r="AV7" i="24" s="1"/>
  <c r="AW6" i="24" s="1"/>
  <c r="Z16" i="26"/>
  <c r="AA16" i="26" s="1"/>
  <c r="AU16" i="26" s="1"/>
  <c r="AV16" i="26" s="1"/>
  <c r="AW16" i="26" s="1"/>
  <c r="Y4" i="27"/>
  <c r="Z4" i="29"/>
  <c r="AA4" i="29" s="1"/>
  <c r="AU4" i="29" s="1"/>
  <c r="AV4" i="29" s="1"/>
  <c r="AU5" i="29" s="1"/>
  <c r="AV5" i="29" s="1"/>
  <c r="AU6" i="29" s="1"/>
  <c r="AV6" i="29" s="1"/>
  <c r="AA12" i="27"/>
  <c r="AU12" i="27" s="1"/>
  <c r="AV12" i="27" s="1"/>
  <c r="AU13" i="27" s="1"/>
  <c r="AV13" i="27" s="1"/>
  <c r="AW12" i="27" s="1"/>
  <c r="Z9" i="27"/>
  <c r="AA9" i="27" s="1"/>
  <c r="AU9" i="27" s="1"/>
  <c r="AV9" i="27" s="1"/>
  <c r="AU10" i="27" s="1"/>
  <c r="AV10" i="27" s="1"/>
  <c r="Y14" i="27"/>
  <c r="AU14" i="27"/>
  <c r="AV14" i="27" s="1"/>
  <c r="AU15" i="27" s="1"/>
  <c r="AV15" i="27" s="1"/>
  <c r="AU4" i="27"/>
  <c r="AV4" i="27" s="1"/>
  <c r="AU5" i="27" s="1"/>
  <c r="AV5" i="27" s="1"/>
  <c r="AU14" i="26"/>
  <c r="AV14" i="26" s="1"/>
  <c r="AU15" i="26" s="1"/>
  <c r="AV15" i="26" s="1"/>
  <c r="AW14" i="26" s="1"/>
  <c r="AU4" i="26"/>
  <c r="AV4" i="26" s="1"/>
  <c r="AU5" i="26" s="1"/>
  <c r="AV5" i="26" s="1"/>
  <c r="Z7" i="26"/>
  <c r="AA7" i="26" s="1"/>
  <c r="AU7" i="26" s="1"/>
  <c r="AV7" i="26" s="1"/>
  <c r="AU8" i="26" s="1"/>
  <c r="AV8" i="26" s="1"/>
  <c r="Z11" i="26"/>
  <c r="AA11" i="26" s="1"/>
  <c r="AU11" i="26" s="1"/>
  <c r="AV11" i="26" s="1"/>
  <c r="AU12" i="26" s="1"/>
  <c r="AV12" i="26" s="1"/>
  <c r="Y4" i="25"/>
  <c r="AU4" i="25"/>
  <c r="AV4" i="25" s="1"/>
  <c r="AU5" i="25" s="1"/>
  <c r="AV5" i="25" s="1"/>
  <c r="AW4" i="25" s="1"/>
  <c r="AU4" i="24"/>
  <c r="AV4" i="24" s="1"/>
  <c r="AU5" i="24" s="1"/>
  <c r="AV5" i="24" s="1"/>
  <c r="AW4" i="24" s="1"/>
  <c r="Y4" i="24"/>
  <c r="AV4" i="23"/>
  <c r="AW4" i="23" s="1"/>
  <c r="AV5" i="23" s="1"/>
  <c r="AW5" i="23" s="1"/>
  <c r="Y10" i="29"/>
  <c r="AU10" i="29"/>
  <c r="AV10" i="29" s="1"/>
  <c r="AU11" i="29" s="1"/>
  <c r="AV11" i="29" s="1"/>
  <c r="AA15" i="29" l="1"/>
  <c r="AU12" i="29"/>
  <c r="AV12" i="29" s="1"/>
  <c r="AU13" i="29" s="1"/>
  <c r="AV13" i="29" s="1"/>
  <c r="AW10" i="29" s="1"/>
  <c r="AU7" i="29"/>
  <c r="AV7" i="29" s="1"/>
  <c r="AU16" i="27"/>
  <c r="AV16" i="27" s="1"/>
  <c r="AU11" i="27"/>
  <c r="AV11" i="27" s="1"/>
  <c r="AW9" i="27" s="1"/>
  <c r="AU6" i="27"/>
  <c r="AV6" i="27" s="1"/>
  <c r="AU13" i="26"/>
  <c r="AV13" i="26" s="1"/>
  <c r="AW11" i="26" s="1"/>
  <c r="AU9" i="26"/>
  <c r="AV9" i="26" s="1"/>
  <c r="AU6" i="26"/>
  <c r="AV6" i="26" s="1"/>
  <c r="AW4" i="26" s="1"/>
  <c r="AV6" i="23"/>
  <c r="AW6" i="23" s="1"/>
  <c r="AU15" i="29" l="1"/>
  <c r="AV15" i="29" s="1"/>
  <c r="AW15" i="29" s="1"/>
  <c r="AU8" i="29"/>
  <c r="AV8" i="29" s="1"/>
  <c r="AU17" i="27"/>
  <c r="AV17" i="27" s="1"/>
  <c r="AU7" i="27"/>
  <c r="AV7" i="27" s="1"/>
  <c r="AU10" i="26"/>
  <c r="AV10" i="26" s="1"/>
  <c r="AW7" i="26" s="1"/>
  <c r="AV7" i="23"/>
  <c r="AW7" i="23" s="1"/>
  <c r="AX4" i="23" s="1"/>
  <c r="AV9" i="29" l="1"/>
  <c r="AW4" i="29"/>
  <c r="AU18" i="27"/>
  <c r="AV18" i="27" s="1"/>
  <c r="AW14" i="27" s="1"/>
  <c r="AU8" i="27"/>
  <c r="AV8" i="27" s="1"/>
  <c r="AW4" i="27" s="1"/>
  <c r="AH14" i="22" l="1"/>
  <c r="AF14" i="22"/>
  <c r="AH13" i="22"/>
  <c r="AF13" i="22"/>
  <c r="Z13" i="22"/>
  <c r="AA13" i="22" s="1"/>
  <c r="Y13" i="22"/>
  <c r="W13" i="22"/>
  <c r="BD11" i="22"/>
  <c r="BD10" i="22"/>
  <c r="BA11" i="22"/>
  <c r="BA10" i="22"/>
  <c r="AH12" i="22"/>
  <c r="AF12" i="22"/>
  <c r="AH11" i="22"/>
  <c r="AF11" i="22"/>
  <c r="AH10" i="22"/>
  <c r="AF10" i="22"/>
  <c r="Z10" i="22"/>
  <c r="AA10" i="22" s="1"/>
  <c r="Y10" i="22"/>
  <c r="W10" i="22"/>
  <c r="BD8" i="22"/>
  <c r="AH9" i="22"/>
  <c r="AF9" i="22"/>
  <c r="AH8" i="22"/>
  <c r="AF8" i="22"/>
  <c r="Z8" i="22"/>
  <c r="AA8" i="22" s="1"/>
  <c r="Y8" i="22"/>
  <c r="W8" i="22"/>
  <c r="AI14" i="22" l="1"/>
  <c r="AI8" i="22"/>
  <c r="AU8" i="22" s="1"/>
  <c r="AV8" i="22" s="1"/>
  <c r="AI13" i="22"/>
  <c r="AU13" i="22" s="1"/>
  <c r="AV13" i="22" s="1"/>
  <c r="AI12" i="22"/>
  <c r="AI10" i="22"/>
  <c r="AU10" i="22" s="1"/>
  <c r="AV10" i="22" s="1"/>
  <c r="AI9" i="22"/>
  <c r="AI11" i="22"/>
  <c r="AU14" i="22" l="1"/>
  <c r="AV14" i="22" s="1"/>
  <c r="AW13" i="22" s="1"/>
  <c r="AU11" i="22"/>
  <c r="AV11" i="22" s="1"/>
  <c r="AU9" i="22"/>
  <c r="AV9" i="22" s="1"/>
  <c r="AW8" i="22" s="1"/>
  <c r="AU12" i="22" l="1"/>
  <c r="AV12" i="22" s="1"/>
  <c r="AW10" i="22" s="1"/>
  <c r="AH7" i="22" l="1"/>
  <c r="AF7" i="22"/>
  <c r="AH6" i="22"/>
  <c r="AF6" i="22"/>
  <c r="AH5" i="22"/>
  <c r="AF5" i="22"/>
  <c r="AH4" i="22"/>
  <c r="AF4" i="22"/>
  <c r="Z4" i="22"/>
  <c r="AA4" i="22" s="1"/>
  <c r="Y4" i="22"/>
  <c r="W4" i="22"/>
  <c r="AT9" i="21"/>
  <c r="AT12" i="21" s="1"/>
  <c r="AR9" i="21"/>
  <c r="AR12" i="21" s="1"/>
  <c r="AK9" i="21"/>
  <c r="AK12" i="21" s="1"/>
  <c r="AJ9" i="21"/>
  <c r="AJ12" i="21" s="1"/>
  <c r="AH9" i="21"/>
  <c r="AF9" i="21"/>
  <c r="AH8" i="21"/>
  <c r="AF8" i="21"/>
  <c r="AH7" i="21"/>
  <c r="AF7" i="21"/>
  <c r="Z7" i="21"/>
  <c r="AA7" i="21" s="1"/>
  <c r="Y7" i="21"/>
  <c r="W7" i="21"/>
  <c r="BD6" i="21"/>
  <c r="BA6" i="21"/>
  <c r="AH6" i="21"/>
  <c r="AF6" i="21"/>
  <c r="BD5" i="21"/>
  <c r="AH5" i="21"/>
  <c r="AF5" i="21"/>
  <c r="BD4" i="21"/>
  <c r="BA4" i="21"/>
  <c r="AH4" i="21"/>
  <c r="AF4" i="21"/>
  <c r="Z4" i="21"/>
  <c r="AA4" i="21" s="1"/>
  <c r="Y4" i="21"/>
  <c r="W4" i="21"/>
  <c r="AH20" i="20"/>
  <c r="AF20" i="20"/>
  <c r="AH19" i="20"/>
  <c r="AF19" i="20"/>
  <c r="AH18" i="20"/>
  <c r="AF18" i="20"/>
  <c r="AH17" i="20"/>
  <c r="AF17" i="20"/>
  <c r="Z17" i="20"/>
  <c r="AA17" i="20" s="1"/>
  <c r="Y17" i="20"/>
  <c r="W17" i="20"/>
  <c r="BD16" i="20"/>
  <c r="BD15" i="20"/>
  <c r="AH16" i="20"/>
  <c r="AF16" i="20"/>
  <c r="AH15" i="20"/>
  <c r="AF15" i="20"/>
  <c r="BD14" i="20"/>
  <c r="AH14" i="20"/>
  <c r="AF14" i="20"/>
  <c r="AH13" i="20"/>
  <c r="AF13" i="20"/>
  <c r="AH12" i="20"/>
  <c r="AF12" i="20"/>
  <c r="AH11" i="20"/>
  <c r="AF11" i="20"/>
  <c r="Z11" i="20"/>
  <c r="AA11" i="20" s="1"/>
  <c r="Y11" i="20"/>
  <c r="W11" i="20"/>
  <c r="BA8" i="20"/>
  <c r="AH10" i="20"/>
  <c r="AF10" i="20"/>
  <c r="BD9" i="20"/>
  <c r="BA9" i="20"/>
  <c r="AH9" i="20"/>
  <c r="AF9" i="20"/>
  <c r="BD8" i="20"/>
  <c r="AH8" i="20"/>
  <c r="AF8" i="20"/>
  <c r="AH7" i="20"/>
  <c r="AF7" i="20"/>
  <c r="AH6" i="20"/>
  <c r="AF6" i="20"/>
  <c r="Z6" i="20"/>
  <c r="AA6" i="20" s="1"/>
  <c r="Y6" i="20"/>
  <c r="W6" i="20"/>
  <c r="AH5" i="20"/>
  <c r="AF5" i="20"/>
  <c r="AH4" i="20"/>
  <c r="AF4" i="20"/>
  <c r="AA4" i="20"/>
  <c r="Y4" i="20"/>
  <c r="W4" i="20"/>
  <c r="BD15" i="19"/>
  <c r="BA15" i="19"/>
  <c r="AH15" i="19"/>
  <c r="AF15" i="19"/>
  <c r="Z15" i="19"/>
  <c r="AA15" i="19" s="1"/>
  <c r="Y15" i="19"/>
  <c r="W15" i="19"/>
  <c r="BD8" i="11"/>
  <c r="BD6" i="11"/>
  <c r="BD4" i="11"/>
  <c r="BD14" i="19"/>
  <c r="AT14" i="19"/>
  <c r="BA14" i="19"/>
  <c r="AR14" i="19"/>
  <c r="AK14" i="19"/>
  <c r="AJ14" i="19"/>
  <c r="AH14" i="19"/>
  <c r="AF14" i="19"/>
  <c r="BA13" i="19"/>
  <c r="AH13" i="19"/>
  <c r="AF13" i="19"/>
  <c r="BA12" i="19"/>
  <c r="AH12" i="19"/>
  <c r="AF12" i="19"/>
  <c r="Z12" i="19"/>
  <c r="AA12" i="19" s="1"/>
  <c r="Y12" i="19"/>
  <c r="W12" i="19"/>
  <c r="BD11" i="19"/>
  <c r="BA11" i="19"/>
  <c r="AH11" i="19"/>
  <c r="AF11" i="19"/>
  <c r="AA11" i="19"/>
  <c r="Y11" i="19"/>
  <c r="W11" i="19"/>
  <c r="BD10" i="19"/>
  <c r="BD9" i="19"/>
  <c r="BD8" i="19"/>
  <c r="BD7" i="19"/>
  <c r="BD6" i="19"/>
  <c r="BA10" i="19"/>
  <c r="BA9" i="19"/>
  <c r="BA8" i="19"/>
  <c r="BA6" i="19"/>
  <c r="AW6" i="19"/>
  <c r="AH10" i="19"/>
  <c r="AH9" i="19"/>
  <c r="AH8" i="19"/>
  <c r="AF10" i="19"/>
  <c r="AF9" i="19"/>
  <c r="AF8" i="19"/>
  <c r="BD4" i="19"/>
  <c r="BA7" i="19"/>
  <c r="BA6" i="11"/>
  <c r="BA8" i="11"/>
  <c r="BA5" i="11"/>
  <c r="BA4" i="11"/>
  <c r="BA4" i="19"/>
  <c r="AI18" i="20" l="1"/>
  <c r="AI13" i="19"/>
  <c r="AI5" i="22"/>
  <c r="AI7" i="22"/>
  <c r="AI6" i="22"/>
  <c r="AI4" i="22"/>
  <c r="AU4" i="22" s="1"/>
  <c r="AV4" i="22" s="1"/>
  <c r="AI4" i="21"/>
  <c r="AU4" i="21" s="1"/>
  <c r="AV4" i="21" s="1"/>
  <c r="AI5" i="21"/>
  <c r="AI7" i="21"/>
  <c r="AU7" i="21" s="1"/>
  <c r="AV7" i="21" s="1"/>
  <c r="AI9" i="21"/>
  <c r="AI8" i="21"/>
  <c r="AI6" i="21"/>
  <c r="AI11" i="20"/>
  <c r="AU11" i="20" s="1"/>
  <c r="AV11" i="20" s="1"/>
  <c r="AI12" i="20"/>
  <c r="AI14" i="20"/>
  <c r="AI8" i="20"/>
  <c r="AI15" i="20"/>
  <c r="AI17" i="20"/>
  <c r="AU17" i="20" s="1"/>
  <c r="AV17" i="20" s="1"/>
  <c r="AI20" i="20"/>
  <c r="AI19" i="20"/>
  <c r="AI16" i="20"/>
  <c r="AI10" i="20"/>
  <c r="AI13" i="20"/>
  <c r="AI7" i="20"/>
  <c r="AI6" i="20"/>
  <c r="AU6" i="20" s="1"/>
  <c r="AV6" i="20" s="1"/>
  <c r="AI9" i="20"/>
  <c r="AI5" i="20"/>
  <c r="AI4" i="20"/>
  <c r="AU4" i="20" s="1"/>
  <c r="AV4" i="20" s="1"/>
  <c r="AI15" i="19"/>
  <c r="AU15" i="19" s="1"/>
  <c r="AV15" i="19" s="1"/>
  <c r="AW15" i="19" s="1"/>
  <c r="AI14" i="19"/>
  <c r="AI12" i="19"/>
  <c r="AU12" i="19" s="1"/>
  <c r="AV12" i="19" s="1"/>
  <c r="AI11" i="19"/>
  <c r="AU11" i="19" s="1"/>
  <c r="AV11" i="19" s="1"/>
  <c r="AI10" i="19"/>
  <c r="AI9" i="19"/>
  <c r="AI8" i="19"/>
  <c r="AU5" i="22" l="1"/>
  <c r="AV5" i="22" s="1"/>
  <c r="AU8" i="21"/>
  <c r="AV8" i="21" s="1"/>
  <c r="AU5" i="21"/>
  <c r="AV5" i="21" s="1"/>
  <c r="AU18" i="20"/>
  <c r="AV18" i="20" s="1"/>
  <c r="AU12" i="20"/>
  <c r="AV12" i="20" s="1"/>
  <c r="AU7" i="20"/>
  <c r="AV7" i="20" s="1"/>
  <c r="AU5" i="20"/>
  <c r="AV5" i="20" s="1"/>
  <c r="AW4" i="20" s="1"/>
  <c r="AW11" i="19"/>
  <c r="AU6" i="22" l="1"/>
  <c r="AV6" i="22" s="1"/>
  <c r="AU6" i="21"/>
  <c r="AV6" i="21" s="1"/>
  <c r="AW4" i="21" s="1"/>
  <c r="AU9" i="21"/>
  <c r="AW7" i="21" s="1"/>
  <c r="AU19" i="20"/>
  <c r="AV19" i="20" s="1"/>
  <c r="AU13" i="20"/>
  <c r="AV13" i="20" s="1"/>
  <c r="AU8" i="20"/>
  <c r="AV8" i="20" s="1"/>
  <c r="AU14" i="19"/>
  <c r="AV14" i="19" s="1"/>
  <c r="AW12" i="19" s="1"/>
  <c r="AU7" i="22" l="1"/>
  <c r="AV7" i="22" s="1"/>
  <c r="AW4" i="22" s="1"/>
  <c r="AV9" i="21"/>
  <c r="AU20" i="20"/>
  <c r="AV20" i="20" s="1"/>
  <c r="AW17" i="20" s="1"/>
  <c r="AU14" i="20"/>
  <c r="AV14" i="20" s="1"/>
  <c r="AU9" i="20"/>
  <c r="AV9" i="20" s="1"/>
  <c r="AU15" i="20" l="1"/>
  <c r="AV15" i="20" s="1"/>
  <c r="AU10" i="20"/>
  <c r="AV10" i="20" s="1"/>
  <c r="AW6" i="20" s="1"/>
  <c r="AW11" i="20" l="1"/>
  <c r="AV16" i="20"/>
  <c r="AH7" i="19" l="1"/>
  <c r="AF7" i="19"/>
  <c r="AH6" i="19"/>
  <c r="AF6" i="19"/>
  <c r="Z6" i="19"/>
  <c r="AA6" i="19" s="1"/>
  <c r="Y6" i="19"/>
  <c r="W6" i="19"/>
  <c r="AH4" i="19"/>
  <c r="AF4" i="19"/>
  <c r="Z4" i="19"/>
  <c r="AA4" i="19" s="1"/>
  <c r="Y4" i="19"/>
  <c r="W4" i="19"/>
  <c r="AF4" i="11"/>
  <c r="AI7" i="19" l="1"/>
  <c r="AI6" i="19"/>
  <c r="AU6" i="19" s="1"/>
  <c r="AV6" i="19" s="1"/>
  <c r="AI4" i="19"/>
  <c r="AQ10" i="11"/>
  <c r="AP10" i="11"/>
  <c r="AH9" i="11"/>
  <c r="AH10" i="11"/>
  <c r="AH5" i="11"/>
  <c r="AH6" i="11"/>
  <c r="AH7" i="11"/>
  <c r="AH8" i="11"/>
  <c r="AF6" i="11"/>
  <c r="AF5" i="11"/>
  <c r="AH4" i="11"/>
  <c r="AF9" i="11"/>
  <c r="AF10" i="11"/>
  <c r="AF8" i="11"/>
  <c r="AF7" i="11"/>
  <c r="AU7" i="19" l="1"/>
  <c r="AV7" i="19" s="1"/>
  <c r="AU4" i="19"/>
  <c r="AV4" i="19" s="1"/>
  <c r="AI6" i="11"/>
  <c r="AI7" i="11"/>
  <c r="AI5" i="11"/>
  <c r="AI8" i="11"/>
  <c r="AI10" i="11"/>
  <c r="AI9" i="11"/>
  <c r="AI4" i="11"/>
  <c r="AU5" i="19" l="1"/>
  <c r="AW4" i="19"/>
  <c r="AU8" i="19"/>
  <c r="AV8" i="19" s="1"/>
  <c r="Y8" i="11"/>
  <c r="Y6" i="11"/>
  <c r="Y4" i="11"/>
  <c r="W6" i="11"/>
  <c r="W4" i="11"/>
  <c r="W8" i="11"/>
  <c r="Z4" i="11"/>
  <c r="AA4" i="11" s="1"/>
  <c r="C26" i="17"/>
  <c r="C3" i="17"/>
  <c r="C4" i="17"/>
  <c r="C5" i="17"/>
  <c r="C6" i="17"/>
  <c r="C7" i="17"/>
  <c r="C8" i="17"/>
  <c r="C9" i="17"/>
  <c r="C10" i="17"/>
  <c r="C11" i="17"/>
  <c r="C12" i="17"/>
  <c r="C13" i="17"/>
  <c r="C14" i="17"/>
  <c r="C15" i="17"/>
  <c r="C16" i="17"/>
  <c r="C17" i="17"/>
  <c r="C18" i="17"/>
  <c r="C19" i="17"/>
  <c r="C20" i="17"/>
  <c r="C21" i="17"/>
  <c r="C22" i="17"/>
  <c r="C23" i="17"/>
  <c r="C24" i="17"/>
  <c r="C25" i="17"/>
  <c r="C2" i="17"/>
  <c r="AV5" i="19" l="1"/>
  <c r="AW5" i="19" s="1"/>
  <c r="AU9" i="19"/>
  <c r="AV9" i="19" s="1"/>
  <c r="AU4" i="11"/>
  <c r="AV4" i="11" s="1"/>
  <c r="Z8" i="11"/>
  <c r="AA8" i="11" s="1"/>
  <c r="Z6" i="11"/>
  <c r="AA6" i="11" s="1"/>
  <c r="AU10" i="19" l="1"/>
  <c r="AV10" i="19" s="1"/>
  <c r="AU8" i="11"/>
  <c r="AV8" i="11" s="1"/>
  <c r="AU6" i="11"/>
  <c r="AV6" i="11" s="1"/>
  <c r="AU7" i="11" s="1"/>
  <c r="AV7" i="11" s="1"/>
  <c r="AW6" i="11" s="1"/>
  <c r="AU5" i="11"/>
  <c r="AV5" i="11" s="1"/>
  <c r="AW4" i="11" s="1"/>
  <c r="AU9" i="11" l="1"/>
  <c r="AV9" i="11" s="1"/>
  <c r="AD10" i="11"/>
  <c r="AJ10" i="11"/>
  <c r="AK10" i="11"/>
  <c r="AN10" i="11"/>
  <c r="AR10" i="11"/>
  <c r="AS10" i="11"/>
  <c r="AT10" i="11"/>
  <c r="AU10" i="11" l="1"/>
  <c r="AV10" i="11" s="1"/>
  <c r="AW8" i="11" s="1"/>
</calcChain>
</file>

<file path=xl/comments1.xml><?xml version="1.0" encoding="utf-8"?>
<comments xmlns="http://schemas.openxmlformats.org/spreadsheetml/2006/main">
  <authors>
    <author>tc={79DB2931-D7EA-49B7-A864-8FCE3CBE6643}</author>
  </authors>
  <commentList>
    <comment ref="AL6"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Consultar con Yenifer</t>
        </r>
      </text>
    </comment>
  </commentList>
</comments>
</file>

<file path=xl/sharedStrings.xml><?xml version="1.0" encoding="utf-8"?>
<sst xmlns="http://schemas.openxmlformats.org/spreadsheetml/2006/main" count="4979" uniqueCount="1660">
  <si>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</si>
  <si>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</si>
  <si>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</si>
  <si>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</si>
  <si>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</si>
  <si>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</si>
  <si>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</si>
  <si>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</si>
  <si>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</si>
  <si>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</si>
  <si>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</si>
  <si>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</si>
  <si>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</si>
  <si>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</si>
  <si>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</si>
  <si>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</si>
  <si>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</si>
  <si>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</si>
  <si>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</si>
  <si>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</si>
  <si>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</si>
  <si>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</si>
  <si>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</si>
  <si>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</si>
  <si>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</si>
  <si>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</si>
  <si>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</si>
  <si>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</si>
  <si>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</si>
  <si>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</si>
  <si>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</si>
  <si>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</si>
  <si>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</si>
  <si>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</si>
  <si>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</si>
  <si>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</si>
  <si>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</si>
  <si>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</si>
  <si>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</si>
  <si>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</si>
  <si>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</si>
  <si>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</si>
  <si>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</si>
  <si>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</si>
  <si>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Inspección y Fiscalización</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</si>
  <si>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</si>
  <si>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</si>
  <si>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</si>
  <si>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</si>
  <si>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</si>
  <si>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</si>
  <si>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</si>
  <si>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</si>
  <si>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</si>
  <si>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</si>
  <si>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</si>
  <si>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</si>
  <si>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</si>
  <si>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</si>
  <si>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Evaluación Independiente y Control a la Gestión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</si>
  <si>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</si>
  <si>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</si>
  <si>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</si>
  <si>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</si>
  <si>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</si>
  <si>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</si>
  <si>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</si>
  <si>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</si>
  <si>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</si>
  <si>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</si>
  <si>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</si>
  <si>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Explotación de JSA</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</si>
  <si>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</si>
  <si>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</si>
  <si>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</si>
  <si>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</si>
  <si>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</si>
  <si>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</si>
  <si>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</si>
  <si>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</si>
  <si>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</si>
  <si>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</si>
  <si>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Gestión de Bienes y Servicios</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</si>
  <si>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</si>
  <si>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</si>
  <si>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</si>
  <si>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</si>
  <si>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</si>
  <si>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</si>
  <si>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</si>
  <si>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</si>
  <si>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Comunicaciones</t>
  </si>
  <si>
    <t>Semestral</t>
  </si>
  <si>
    <t>Usuarios, productos y prácticas</t>
  </si>
  <si>
    <t>Hardware, software y servicios</t>
  </si>
  <si>
    <t>Gestión del Talento Humano</t>
  </si>
  <si>
    <t>Anual</t>
  </si>
  <si>
    <t>Fraude interno y externo</t>
  </si>
  <si>
    <t>Seguridad de la información</t>
  </si>
  <si>
    <t>Gestión Documental</t>
  </si>
  <si>
    <t>Seguridad y Salud en el Trabajo</t>
  </si>
  <si>
    <t>Gestión Financiera y Contable</t>
  </si>
  <si>
    <t>Tecnológico</t>
  </si>
  <si>
    <t>Gestión Jurídica</t>
  </si>
  <si>
    <t>Soborno</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</si>
  <si>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</si>
  <si>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</si>
  <si>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</si>
  <si>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</si>
  <si>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</si>
  <si>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</si>
  <si>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</si>
  <si>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</si>
  <si>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</si>
  <si>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</si>
  <si>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</si>
  <si>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</si>
  <si>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</si>
  <si>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</si>
  <si>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</si>
  <si>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presentan estados financieros con corte a 2020 y marzo de 2021 como guía:</t>
    </r>
  </si>
  <si>
    <t>2021-03</t>
  </si>
  <si>
    <t>Patrimonio Lotería de Bogotá</t>
  </si>
  <si>
    <t>TIPO DE RIESGOS POR PROCESO</t>
  </si>
  <si>
    <t>RESUMEN TIPO DE RIESGOS LOTERÍA DE BOGOTÁ</t>
  </si>
  <si>
    <t>Proceso</t>
  </si>
  <si>
    <t>Cantidad</t>
  </si>
  <si>
    <t>Responsable</t>
  </si>
  <si>
    <t>Cantidad 2020</t>
  </si>
  <si>
    <t>Cantidad 2021</t>
  </si>
  <si>
    <t>Profesional II Planeación</t>
  </si>
  <si>
    <t>Subgerente General - Profesional I Comunicaciones y Mercadeo</t>
  </si>
  <si>
    <t>Explotación JSA Apuestas Permanentes</t>
  </si>
  <si>
    <t>Jefe Unidad de Apuestas y Control de Juegos</t>
  </si>
  <si>
    <t>Explotación JSA Loterías</t>
  </si>
  <si>
    <t>Jefe Unidad de Loterías</t>
  </si>
  <si>
    <t>Seguridad de la Información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</si>
  <si>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</si>
  <si>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</si>
  <si>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</si>
  <si>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</si>
  <si>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</si>
  <si>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</si>
  <si>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</si>
  <si>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</si>
  <si>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</si>
  <si>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</si>
  <si>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Profesional Especializado Sistemas - Profesional de Seguridad de la Información</t>
  </si>
  <si>
    <t>Secretaria General</t>
  </si>
  <si>
    <t>Jefe Oficina de Control Interno</t>
  </si>
  <si>
    <t>Riesgo inherente</t>
  </si>
  <si>
    <t>%</t>
  </si>
  <si>
    <t>Bajo</t>
  </si>
  <si>
    <t>Alto</t>
  </si>
  <si>
    <t>Extremo</t>
  </si>
  <si>
    <t>IDENTIFICACIÓN DEL RIESGO</t>
  </si>
  <si>
    <t>VALORACIÓN RIESGO INHERENTE</t>
  </si>
  <si>
    <t>VALORACIÓN DE CONTROLES</t>
  </si>
  <si>
    <t>RIESGO RESIDUAL</t>
  </si>
  <si>
    <t>PLANES DE ACCIÓN</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</si>
  <si>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</si>
  <si>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</si>
  <si>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</si>
  <si>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</si>
  <si>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</si>
  <si>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</si>
  <si>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</si>
  <si>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</si>
  <si>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</si>
  <si>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</si>
  <si>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</si>
  <si>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</si>
  <si>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</si>
  <si>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</si>
  <si>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</si>
  <si>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</si>
  <si>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</si>
  <si>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</si>
  <si>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</si>
  <si>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</si>
  <si>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</si>
  <si>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</si>
  <si>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</si>
  <si>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</si>
  <si>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</si>
  <si>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</si>
  <si>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</si>
  <si>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</si>
  <si>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</si>
  <si>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</si>
  <si>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</si>
  <si>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SI</t>
  </si>
  <si>
    <t>1. Falta de seguimiento al cumplimiento de la gestión de los objetivos estratégicos por parte del grupo Directivo.
2. Frecuencias espaciadas (largo tiempo) para el seguimiento de los indicadores de gestión asociados a la estrategía.
3. Recortes presupuestales sobre estrategias y acciones que soportan metas del plan estratégico.
4. Materialización de riesgos estratégicos</t>
  </si>
  <si>
    <t>RE-01</t>
  </si>
  <si>
    <t>Posibilidad de incumplimiento del Plan Estratégico</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</si>
  <si>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</si>
  <si>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</si>
  <si>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Seguimiento mensual al reporte de indicadores de gestión estratégica.</t>
  </si>
  <si>
    <t>Trimestralmente la Oficina de Planeación Estratégica y de Negocios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Lotería de Bogotá corregir cualquier incumplimiento.</t>
  </si>
  <si>
    <t>Manual</t>
  </si>
  <si>
    <t>Confiable</t>
  </si>
  <si>
    <t>De acuerdo a las decisiones tomadas, la Oficina de Planeación Estratégica y de Negocios formaliza ante el plan de mejoramiento cada una de las acciones definidas con fechas y responsables.</t>
  </si>
  <si>
    <t>Procedimiento Plan Estratégico PRO-332-187</t>
  </si>
  <si>
    <t>Cuadro de mando de indicadores
Acta Comité Institucional de Gestión y Desempeño</t>
  </si>
  <si>
    <t>Asignado</t>
  </si>
  <si>
    <t>Profesional de Planeación
Comité Institucional de Gestión y Desempeño</t>
  </si>
  <si>
    <t>Adecuado</t>
  </si>
  <si>
    <t>Presentar el Cuadro de mando de indicadores y el Acta Comité Institucional de Gestión y Desempeño trimestralmente</t>
  </si>
  <si>
    <t>En sesión del CIGYD del 03 de marzo se presentó el informe de indicadores 2020, se verifica el punto en el acta, y para la sesión del CIGYD del 16 de septiembre, se presentará el informe del 1º semestre de indicadores estratégicos.
En el periodo no se realizó el informe al 1º trimestre de indicadores estratégicos, debido a que la profesional de Planeación se encontraba en periodo de vacaciones.</t>
  </si>
  <si>
    <t>En sesión del CIGYD del 23 de septiembre, se presentó el informe del 1º semestre de indicadores de desempeño con corte al 1º semestre.</t>
  </si>
  <si>
    <t>Proceso de gestión de riesgos estratégicos</t>
  </si>
  <si>
    <t>Durante el ejercicio de dimensionamiento de los objetivos es necesario realizar la identicación, análisis, valoración y tratamiento de aquellos riesgos que puedan afectar los objetivos estratégicos.
Anualmente cada líder de proceso debe realizar una revisión y actualización a su matriz de riegos con el objetivo de analizar si existen nuevos riesgos por identificar y tratar. Esta revisión y actualización debe realizarse en compañía de la Oficina de Planeación Estratégica y de Negocios.</t>
  </si>
  <si>
    <t>A cada riesgo identificado en las matrices de riesgos, se realizará seguimiento por parte de las tres líneas de defensa, si se llega a materializar un riesgo, se procederá con lo dispuesto en el Procedimiento Registro Eventos de Riesgo.</t>
  </si>
  <si>
    <t>Procedimiento Plan Estratégico PRO-332-187
Procedimiento Administración del Riesgo PRO-102-256
Procedimiento Registro Eventos de Riesgo</t>
  </si>
  <si>
    <t>Matriz de riesgos por proceso</t>
  </si>
  <si>
    <t>Profesional de Planeación
Líderes y facilitadores de proceso</t>
  </si>
  <si>
    <t>Presentar la matriz de riesgos institucional actualizada</t>
  </si>
  <si>
    <t>Matriz de riesgos por proceso
Seguimiento realizado a matrices de riesgos por las tres líneas de defensa</t>
  </si>
  <si>
    <t>En sesión del Comité Institucional de Gestión y Desempeño llevada a cabo el 30 de agosto, fue aprobada la matriz de riesgos institucional que adoptó la metodología de gestión del riesgo actualizada por el DAFP en diciembre del 2020, se realizará un informe de seguimiento a los planes de acción formulados en la matriz de riesgos con corte a 31 de agosto, y posteriormente, la Oficina de Planeación realizará seguimiento con corte a octubre y diciembre de la presente vigencia.</t>
  </si>
  <si>
    <t>Adicionalmente a lo reportado con corte a 31 de agosto, durante el mes de septiembre, se realizarán mesas de trabajo con los procesos para actualizar las amtrices de riesgo.</t>
  </si>
  <si>
    <t>1. Falta de seguimiento permanente a la ejecución presupuestal, en especial en los aspectos concernientes del proyecto de inversión y el Plan Anual de Adquisiciones.
2. Mala planeación en la definción de los proyectos y actividades del plan de acción.
3. Ajustes presupuestales autorizados pero no formalmente documentados, para el respectivo ajuste presupuestal.</t>
  </si>
  <si>
    <t>RF-01</t>
  </si>
  <si>
    <t>Posibilidad de baja ejecución presupuestal</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</si>
  <si>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</si>
  <si>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</si>
  <si>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Trimestralmente el área de planeación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Empresa corregir cualquier incumplimiento.</t>
  </si>
  <si>
    <t>De acuerdo a las decisiones tomadas, la Oficina de Planeación Estratégica y de Neogicos formula el plan de mejoramiento cada una de las acciones definidas con fechas y responsables.</t>
  </si>
  <si>
    <t>Presentar plan de mejoramiento y tablero de indicadores</t>
  </si>
  <si>
    <t>Mensualmente desde la Oficina de Planeación se verifica que se haya cargado la información de los indicadores con periodicidad mensual, estos son:
- Nivel cumplimiento proyección de ingresos
- Nivel de cumplimiento en la proyección de billetes de lotería vendidos
- Nivel de atención de llamadas
- Nivel de satisfacción del cliente
- Nivel de primer despacho de billetería
- Nivel de seguidores redes sociales
- Nivel de tráfico página web
- Nivel de ejecución presupuesto de inversión
- Nivel de ejecución presupuestal
Cuando se evidencia que los responsables no han cargado información, desde la Oficina de Planeación se solicita realizar el cargue respectivo, y también se realiza con los indicadores estratégicos con periodicidades diferentes a mensual.</t>
  </si>
  <si>
    <t>Control y seguimiento a la ejecución del Plan Anual de Adquisiciones.</t>
  </si>
  <si>
    <t>La Unidad de Recursos Físicos  hará una verificación del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 Recursos Físicos informará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</si>
  <si>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deberá solicitar, por medio de Memorando  impreso a la Secretaria General  la modificación del mismo, esta última se encargará de remitir a la Unidad de Recursos Físicos para que sea consolidado aprobado y firmado. 
Finalmente, la Unidad de Recursos Físicos se encargará de la publicación del plan modificado de acuerdo con lo señalado en la tarea No. 6 del presente procedimiento.</t>
  </si>
  <si>
    <t>Procedimiento Elaboración del Plan Anual de Adquisiciones PRO-330-236</t>
  </si>
  <si>
    <t>Ejecución PAA</t>
  </si>
  <si>
    <t>Almacenista - Unidad de recursos físicos</t>
  </si>
  <si>
    <t xml:space="preserve">Informar a las dependencias el porcentaje de ejecución del Plan Anual de Adquisiciones </t>
  </si>
  <si>
    <t>Unidad de recursos físicos</t>
  </si>
  <si>
    <t>Correo o documento mediante el cual se informa a dependencias sobre la ejecución del PAA</t>
  </si>
  <si>
    <t>El día viernes 13 de agosto de la presente vigencia la Secretaria General envió un correo electrónico al grupo de todos los jefes, donde se reportó el avance de ejecución del Plan Anual de Adquisiciones, realizado por la Unidad de Recursos Físicos</t>
  </si>
  <si>
    <t>Actividad finalizada</t>
  </si>
  <si>
    <t>NO</t>
  </si>
  <si>
    <t>1. Desconocimiento del contexto organizacional
2. Fijar objetivos con poca capacidad de medición y objetividad.</t>
  </si>
  <si>
    <t>RE-02</t>
  </si>
  <si>
    <t>Posibilidad de realizar una inadecuada definición de objetivos y metas</t>
  </si>
  <si>
    <t>1. Incumplimiento del Plan Estratégico</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</si>
  <si>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</si>
  <si>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Presentación y revisión del diagnóstico organizacional ante el Comité Institucional de Gestión y Desempeño</t>
  </si>
  <si>
    <t>Con el líderazgo de la Gerencia y la Oficina de Planeación Estratégica y de Negocios, la Lotería de Bogotá debe determinar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de Planeación Estratégica y de Negocios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</si>
  <si>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</si>
  <si>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</si>
  <si>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</si>
  <si>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Profesional Planeación</t>
  </si>
  <si>
    <t>Presentar el diagnóstico organizacional, y acta respectiva de presentación ante el Comité Institucional de Gestión y Desempeño</t>
  </si>
  <si>
    <t>Con ocasión de la formulación del nuevo Plan Estratégico de Desarrollo de la Lotería de Bogotá, Gerencia, Comunicaciones y Mercadeo, y la Oficina de Planeación formularon el diagnóstico organizacional mediante un FODA, que utilizó como insumos entrevistas y encuestas realizadas a funcionarios de la organización.
Dicho diagnóstico fue socializado con los Jefes de Unidad y líderes de proceso en las sesiones de trabajo realizadas en Compensar los días 23 y 24 de agosto de la presente vigencia.</t>
  </si>
  <si>
    <t>Presentación y revisión del cuadro de mando estratégico ante el Comité Institucional de Gestión y Desempeño</t>
  </si>
  <si>
    <t>En la sesión del CIGyD se debe revisar y aprobar el respectivo cuadro de mando estratégico bajo los siguientes parámetros:
1. Que los objetivos cumplan con las caracteristicas estandar para la construcción de objetivos.
2. La metas estén desagregadas por cada anualidad del periodo que se definio de alcance del plan estratégico.
3. Las metas estén acordes a los recursos asignados y a la linea base de cada una.
4. Que la frecuencia de los indicadores este acorde para realizar un adecuado seguimiento, análisis y toma de decisiones.</t>
  </si>
  <si>
    <t>Si el comité determina que el CME debe ser ajustado, este debe ser corregido bajos los apectos que se quieran fortalecer.</t>
  </si>
  <si>
    <t>Cuado de mando estratégico
Aprobado</t>
  </si>
  <si>
    <t>Seguimiento trimestral al reporte de indicadores de gestión estratégica.</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</si>
  <si>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</si>
  <si>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</si>
  <si>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incumplimiento del proyecto de inversión asociado al Plan Estratégico</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</si>
  <si>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</si>
  <si>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de Planeación Estratégica y de Negocios, nivel de ocurrencia en tres, debido a que en la vigencia 2020 se ejecutó el 100% del presupuesto, pero quedaron productos del proyecto pendientes por entregar en la vigencia 2021.
Frente al impacto, se escoge afectación económica menor, debido a que para la vigencia 2021 el presupuesto vigente del proyecto de inversion es de $470.000.000 (MCTE).
Frente a la afectación reputacional, se escoge de acuerdo a las instancias donde se afectaría la imagen de la entidad, en caso de materializarse el riesgo.</t>
  </si>
  <si>
    <t>Presentar el avance en la ejecución del proyecto de inversión en el Comité Institucional de Gestión y Desempeño</t>
  </si>
  <si>
    <t>Mensualmente, en el Comité Institucional de Gestión y Desempeño, la profesional de Planeación presenta los avances en ejecución del proyecto de inversión, generando las alertas oportunas a los responsables.</t>
  </si>
  <si>
    <t>Procedimiento PRO332-189-7 Formulación Proyecto de Inversión.</t>
  </si>
  <si>
    <t>Actas del CIGYD</t>
  </si>
  <si>
    <t>Presentar mensualmente el seguimiento a la ejecución del proyecto de inversión en el CIGYD.</t>
  </si>
  <si>
    <t>Actas del CIGYD
Presentación utilizada en el CIGYD</t>
  </si>
  <si>
    <t>En sesiones del CIGYD llevadas a cabo los días:
- 24 de febrero de 2021
- 12 de mayo
- 11 de junio
- 30 de julio
- 11 de agosto
Se han presentado los avances en la ejecución del proyecto de inversión de la Lotería de Bogotá</t>
  </si>
  <si>
    <t>En sesiones del CIGYD llevadas a cabo los días:
- 23 de septiembre de 2021
- 12 de octubre
Se han presentado los avances en la ejecución del proyecto de inversión de la Lotería de Bogotá</t>
  </si>
  <si>
    <t>Formular y realizar seguimiento a la ejecución del proyecto de inversión</t>
  </si>
  <si>
    <t>Para formular el proyecto de inversión, la Oficina de Planeación Estratégica y de Negocios deberá solicitar a cada unos de los responsables de liderar los proyectos y los responsables de la segregación de metas la información por medio de la cual se debe formular el proyecto, tanto en presupuesto como en fechas probales de realización y ejecución de contratos.
El seguimiento a la ejecución del proyecto se registra en el Sistema de Seguimiento de la Inversión Distrital (SEGPLAN) de manera trimestral.</t>
  </si>
  <si>
    <t>Si se presentan atrasos en la ejecución del proyecto de inversión, se generan las alertas oportunas en el CIGYD.</t>
  </si>
  <si>
    <t>Procedimiento PRO332-189-7 Formulación Proyecto de Inversión</t>
  </si>
  <si>
    <t>Formulación: anual
Seguimiento: Trimestral</t>
  </si>
  <si>
    <t>Proyecto formulado y con seguimiento realizado en SEGPLAN</t>
  </si>
  <si>
    <t>Realizar seguimiento trimestralmente a la ejecución del proyecto en SEGPLAN</t>
  </si>
  <si>
    <t>Soporte de seguimiento trimestral realizado en SEGPLAN</t>
  </si>
  <si>
    <t>En los meses de enero, abril y julio se realizó en SEGPLAN seguimiento al proyecto de inversión con corte a:
- 31 de diciembre de 2020
- 31 de marzo de 2021
- 30 de junio de 2021</t>
  </si>
  <si>
    <t>En el mes de octubre se realizó seguimiento al proyecto de inversión en SEGPLAN, con corte a 30 de septiembre de 2021.</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</si>
  <si>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</si>
  <si>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RG-03</t>
  </si>
  <si>
    <t>Posibilidad de incumplimiento de la estrategia de rendición de cuentas</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</si>
  <si>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</si>
  <si>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</si>
  <si>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Identificación y actualización de las diferentes partes interesadas en la Lotería</t>
  </si>
  <si>
    <t>Cada dos años, el área de Planeación debe coordinar con los líderes de proceso la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</si>
  <si>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parte interesada existente.
2. Necesidad de ampliar la información que describe las características de una parte interesada.
3. Identificación de una parte interesada no documentada.
La matriz de caracterización de partes interesadas debe ser actualizada y socializada.</t>
  </si>
  <si>
    <t>Cada dos años</t>
  </si>
  <si>
    <t>Caracterización de partes interesadas</t>
  </si>
  <si>
    <t>Líderes de proceso</t>
  </si>
  <si>
    <t>Realizar la caracterización de grupos de valor</t>
  </si>
  <si>
    <t>Área de Planeación
Comité Institucional de Gestión y Desempeño</t>
  </si>
  <si>
    <t>Lineamiento diseñado</t>
  </si>
  <si>
    <t>La actividad se realizará en el mes de septiembre</t>
  </si>
  <si>
    <t>Se solicita actualización de la actividad "Diseñar los lineamientos (manual o procedimiento) de caracterización de partes interesadas", por realizar la caracterización de grupos de valor, toda vez que para realizar este ejercicio se contempla lo establecido en la "Guía de caracterización de ciudadanos, usuarios y grupos de interés", del Departamento Nacional de Planeación.
La caracterización de funcionarios de la Lotería de Bogotá se está realizando desde la Unidad de Talento Humano.</t>
  </si>
  <si>
    <t>Diseñar y revisar estrategia de rendición de cuentas</t>
  </si>
  <si>
    <t>Anualmente el área de Planeación debe coordinar con los líderes de proceso, el diseño, revisión y aprobación de la estrategia de rendición de cuentas, que  contenga los lineamientos de la normatividad vigente para los procesos de rendición de cuentas, en los diferentes ejercicios</t>
  </si>
  <si>
    <t>La estrategia de rendición de cuentas anual debe estar ajustada a los requerimientos normativos y legales vigentes.</t>
  </si>
  <si>
    <t>Procedimiento Rendición de Cuentas PRO 332-341-2
Estrategia de Rendición de Cuentas</t>
  </si>
  <si>
    <t>Anualmente</t>
  </si>
  <si>
    <t>Estrategía de rendición de cuentas aprobada</t>
  </si>
  <si>
    <t>Líderes de proceso
Comité Institucional de Gestión de Desempeño</t>
  </si>
  <si>
    <t>Revisar y/o actualizar el procedimiento de rendición de cuentas PRO.332.341, con el propósito de fortalecer la descripción y detalle de los métodos en los controles definidos</t>
  </si>
  <si>
    <t>Procedimiento de rendicón de cuentas actualizado</t>
  </si>
  <si>
    <t>El procedimiento se actualizó el 13 de julio de 2020, donde se incluyeron políticas de operación, puntos de control y se actualizó nuevo logo de la Lotería de Bogotá, desde la Oficina de Planeación se identifica que no es necesario actualizar de nuevo el procedimiento.</t>
  </si>
  <si>
    <t>Seguimiento a la implementación del plan de rendición de cuentas</t>
  </si>
  <si>
    <t>El área de Planeación semestralmente debe realizar seguimiento a las dierentes tareas definidas en el plan de rendición de cuentas, con el fin de identificar atrasos u omisiones significativas que puedan afectar el cumplimiento del ejercicio de rendición de cuentas.</t>
  </si>
  <si>
    <t>Se deben implementar las acciones que permitan cumplir con la estrategia de rendición de cuentas.
Si los reponsables de las actividades planteadas en la estrategia no suministran la información de manera oportuna, se debe informar a la Oficina de Control Interno, para que tome las medidas pertinentes.</t>
  </si>
  <si>
    <t>Semestralmente</t>
  </si>
  <si>
    <t>Informe de rendición de cuentas</t>
  </si>
  <si>
    <t>Profesional de Planeación</t>
  </si>
  <si>
    <t>Realizar seguimiento a Plan de Rendición de Cuentas</t>
  </si>
  <si>
    <t>El seguimiento se realiza mediante el monitoreo al Plan Anticorrupción y de Atención al Ciudadano, en su componente tres "Rendición de Cuentas", se evidencia seguimiento para los 2 trimestres transcurridos de la vigencia.</t>
  </si>
  <si>
    <t>El seguimiento se realiza mediante el monitoreo al Plan Anticorrupción y de Atención al Ciudadano, en su componente tres "Rendición de Cuentas", se evidencia la elaboración del informe de seguimiento a planes institucionales con corte a 30 de septiembre de 2021.</t>
  </si>
  <si>
    <t>Evaluar le efectividad de las estrategias de rendición de cuentas y su cubrimiento</t>
  </si>
  <si>
    <t>El área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planteados
2. Nivel de participación</t>
  </si>
  <si>
    <t>Si el resultado final del proceso de rendición de cuentas se evidencian desviaciones significativas frente a lo planeado se deben documentar acciones que permitan ajustar las estrategias y plan de la próxima vigencia.
Si los reponsables de las actividades planteadas en la estrategia no suministran la información de manera oportuna, se debe informar a la Oficina de Control Interno, para que tome las medidas pertinentes.</t>
  </si>
  <si>
    <t>Procedimiento Rendición de Cuentas PRO 332-341-2</t>
  </si>
  <si>
    <t>Informe anual de rendición de cuentas</t>
  </si>
  <si>
    <t>Evaluar la efectividad de las estrategias de rendición de cuentas y su cubrimiento</t>
  </si>
  <si>
    <t>El día 15 de julio de 2021 se realizó la audiencia pública sectorial de rendición de cuentas; se realizó el Informe de Gestión del 1º semestre de 2021, donde se evidencian la encuesta previa a la rendición de cuentas, y la encuesta de satisfacción del evento, donde se evalúa la efectividad de la estrategia de rendición de cuentas.</t>
  </si>
  <si>
    <t>La actividad continuará en la próxima jornada de rendición de cuentas, dispuesta a realizarse en el mes de diciembre</t>
  </si>
  <si>
    <t xml:space="preserve">1. Desconocimiento del manual de marca.
2. Desconocimiento del manual de comunicacions. 3. Emitir documentación o piezas sin solicitar la aprobacion del area de Comunicaciones y Mercadeo. </t>
  </si>
  <si>
    <t>RG-01</t>
  </si>
  <si>
    <t>Posibilidad de uso incorrecto de la marca corporativa.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</si>
  <si>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</si>
  <si>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</si>
  <si>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Manual de marca corporativa actualizado.</t>
  </si>
  <si>
    <t>Los profesionales del área de comunicaciones cada vez que la entidad lo requiera debe realizar una revisión y actualización de los documentos:
1. Manual de marca corporativa.
2. Manual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</si>
  <si>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</si>
  <si>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t>
  </si>
  <si>
    <t>Cada vez que se requiera</t>
  </si>
  <si>
    <t>Manual de Marca y de comunicaciones</t>
  </si>
  <si>
    <t>Profesionales área de comunicaciones</t>
  </si>
  <si>
    <t>0.1</t>
  </si>
  <si>
    <t>Actualizar Manual de Comunicaciones e incuir lenguaje incluyente y manual de marca si existen cambios en el isotipo.</t>
  </si>
  <si>
    <t>Subgerencia General</t>
  </si>
  <si>
    <t> </t>
  </si>
  <si>
    <t>Al Manual de Comunicaciones se incluyó lo correspondiente a lenguaje incluyente y se aprobó en CIGYD el 16 de septiembre, fue socializado con todos los funcionarios de la Lotería de Bogotá el 04 de noviembre.
El Manual de Marca se encuentra actualizado y no ha tenido modificaciones.
Adicionalmente se creó un Manual de Marca del Gran Sorteo Dorado para uso y aplicación del mismo, y se encuentra en trámite de registro en la Superintendencia de Industria y Comercio.
Se entregó un anexo técnico de uso de marca, en las visitas de inspección se verificará su implementación por parte del concesionario de Apuestas Permanentes, las cuales serán realizadas por la Unidad de Apuestas.
La Matriz de Comunicaciones se actualizó y aprobó por el CIGYD el 30 de julio, y se socializó con todos los funcionarios de la Lotería de Bogotá el 29 de julio.</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</si>
  <si>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</si>
  <si>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</si>
  <si>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</si>
  <si>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Documento metodológico de revisión de piezas de comunicación</t>
  </si>
  <si>
    <t>Correos electrónicos de aprobación y/o
Informe de ejecución del contrato de agencia digital</t>
  </si>
  <si>
    <t>0.06</t>
  </si>
  <si>
    <t>Realizar revisión de pieza gráfica o material de merchandising de comunicación propia o de terceros</t>
  </si>
  <si>
    <t>Se ha realizado revisión y aprobación de todas las piezas gráficas diseñadas por la agencia de publicidad, por los funcionarios y contratistas del área comercial, y se ha realizado apoyo a áreas que han solicitado apoyo.
De febrero a octubre desde la agencia se han realizado 731 piezas gráficas.</t>
  </si>
  <si>
    <t>Revisión de las alertas que envía "Google Alerts" de monitoreo de medio digitales</t>
  </si>
  <si>
    <t>Los profesionales del área cada vez que llegue una alerta de Google deberan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</si>
  <si>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</si>
  <si>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Correo electronico</t>
  </si>
  <si>
    <t>Cada vez que llegue una alerta</t>
  </si>
  <si>
    <t>Correos de Google alerts o si se paga monitoreo de medios informes del contrato</t>
  </si>
  <si>
    <t>0.027</t>
  </si>
  <si>
    <t>Realizar revisión de histórico de alertas de Google</t>
  </si>
  <si>
    <t>Cada vez que llegan alertas, se revisan y analizan, en la presente vigencia no se han presentado alertas negativas.</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</si>
  <si>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</si>
  <si>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RG-02</t>
  </si>
  <si>
    <t>Posibilidad de gestión inadecuada del mensaje (vocero, mensaje, mecanismo, receptor).</t>
  </si>
  <si>
    <t>1. Crisis de Marca y/o reputación on line.
2. Demandas.
3. Afectar reputación de la marca y los productos de la entidad.
4. Afectar la percepción del servicio.</t>
  </si>
  <si>
    <t>Manual de comunicaciones</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</si>
  <si>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</si>
  <si>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Actualizar Manual de Comunicaciones e incuir lenguaje incluyente.</t>
  </si>
  <si>
    <t>Al Manual de Comunicaciones se incluyó lo correspondiente a lenguaje incluyente y se aprobó en CIGYD el 16 de septiembre, fue socializado con todos los funcionarios de la Lotería de Bogotá el 04 de noviembre.</t>
  </si>
  <si>
    <t>Revisión de piezas y contenidos de comunicación</t>
  </si>
  <si>
    <t>Cualquier pieza gráfica o material de merchandising de comunicación propia o de terceros que se desarrolle bajo la marca Lotería de Bogotá, la cual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</si>
  <si>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 Se ha realizado revisión y aprobación de todas las piezas gráficas diseñadas por la agencia de publicidad, por los funcionarios y contratistas del área comercial, y se ha realizado apoyo a áreas que han solicitado apoyo.
De febrero a octubre desde la agencia se han realizado 731 piezas gráficas.
A la fecha de corte, no se ha suscrito el contrat de BTL, por lo cual no se ha realizado material de merchandising.</t>
  </si>
  <si>
    <t>1. Desconocimiento de la ciudadanía respecto de la normatividad existente en la realización de Juegos Promocionales y Rifas, los cuales requieren de cumplir con ciertos requisitos, pagar unos valores por su realización y obtener una autorización previa.
2. Falta de publicidad y/o campañas de mercadeo sobre los juegos promocionales y rifas, a posibles gestores y comunidad en general.
3. Plataforma de Juegos Promocionales y Rifas con deficiencias.
4. La situación de emergencia sanitaria a nivel nacional.</t>
  </si>
  <si>
    <t>RG-04</t>
  </si>
  <si>
    <t>Posibilidad de disminución de solicitudes de promocionales y rifas</t>
  </si>
  <si>
    <t>1. Disminución de los ingresos a la Lotería y transferencias al sector salud.</t>
  </si>
  <si>
    <t>El riesgo afecta la imagen de la entidad con efecto publicitario sistenido a nivel de sector administrativo, nivel departamental o municipal</t>
  </si>
  <si>
    <t>La probabilidad se diligenció teniendo en cuenta la línea base que ofrece la Política de Riesgos de la Lotería.
El impacto se calculó teniendo en cuenta que la Lotería de Bogotá es la responsable de hacer control ilegal de JSA en Bogotá, y si disminuyen las solicitudes de promocionales y rifas, puede dar indicios de que el juego ilegal está aumentando.</t>
  </si>
  <si>
    <t>Seguimiento permanente al cumplimiento en la proyección de ingresos.</t>
  </si>
  <si>
    <t>El profesional  de Unidad de Apuestas mensualmente, debe generar un reporte de ingresos de derechos explotación y gastos de administración y utilización de resultados. Este reporte es  generado a traves del sistema. Se compara con la proyección de ingresos y se establece un cumplimiento.
Esta información está estructurada en el cuadro de mando al seguimiento del cumplimiento estratégico.</t>
  </si>
  <si>
    <t>El comité instiucional de gestión y desempeño debe revisar el estado de cumplimiento de los objetivos estratégicos, con el fin de identificar las acciones de mejoramiento pertinentes que le permitan a la Empresa corregir cualquier incumplimiento o desviación.</t>
  </si>
  <si>
    <t>Procedimiento Plan estratégico PRO-332-187</t>
  </si>
  <si>
    <t>Comparación entre proyección de ingresos y reporte de ingresos de derechos explotación y gastos de administración y utilización de resultados.</t>
  </si>
  <si>
    <t>Profesional unidad de apuestas</t>
  </si>
  <si>
    <t>Realizar comparación entre proyección de ingresos y reporte de ingresos de derechos explotación y gastos de administración y utilización de resultados.</t>
  </si>
  <si>
    <t>De manera mensual la Unidad de Apuestas y Control de Juegos realiza una conciliación de Ingresos por concepto de Derechos de Explotación, Gastos de Administración y Utilización de Resultados para los juegos promocionales y rifas que son autorizados por la Unidad, esta conciliación se efectúa utilizando los auxiliares contables que emite la Unidad Financiera y Contable y el reporte que genera la Unidad de Apuestas.</t>
  </si>
  <si>
    <t>La Unidad de Apuestas y Control de Juegos realizó con corte al 31 de octubre de 2021 las conciliaciones de los ingresos por concepto Derechos de Explotación, Gastos de Administración y Utilización de resultados de los Juegos Promocionales y Rifas autorizados durante el periodo.</t>
  </si>
  <si>
    <t>Diseñar e implementar campañas de sensibilización sobre el juego ilegal en rifas y promocionales.</t>
  </si>
  <si>
    <t>La Unidad de Apuestas, en conjunto con el área de Mercadeo y Comunicaciones, diseñarán las campañas de sensibilización sobre juego ilegal en rifas y promocionales.</t>
  </si>
  <si>
    <t>Realizar ajustes a campañas de sensibilización contra el juego ilegal de rifas y promocionales</t>
  </si>
  <si>
    <t>Soportes de campañas de sensibilización</t>
  </si>
  <si>
    <t>Piezas publicitarias, listados de asistencia y soportes de las campañas de sensibilización</t>
  </si>
  <si>
    <t>Diseñar la estrategia de sensibilización sobre juego ilegal de rifas y promocionales.</t>
  </si>
  <si>
    <t>Estrategia de sensibilización diseñada</t>
  </si>
  <si>
    <t>La Unidad de Apuestas y Control de Juegos realizó la construcción de un Brief para campañas publicitarias relacionada con dar a conocer a posibles gestores sobre la necesidad de realizar Juegos Promocionales y Rifas con la debida autorización de la Lotería de Bogotá, la misma será trabajada y puesta en consideración con el Área de Mercadeo.</t>
  </si>
  <si>
    <t>Durante los meses de septiembre y octubre se continuó con la estructuración de las campañas publicitarias sobre juego legal, dando como resultado cuñas promocionales en los canales Citytv, Canal Caracol y Canal RCN.</t>
  </si>
  <si>
    <t>1. Falta de claridad, coherencia y objetividad de los estudios previos y pliego de condiciones.
2. Ausencia de rigurosidad en los controles en la evaluación y adjudicación del proceso licitatorio.
3. Ofrecimiento de dádivas en la adjudicación.
4. Presiones indebídas de terceros con poder político y/o económico.</t>
  </si>
  <si>
    <t>RC-01</t>
  </si>
  <si>
    <t>Posibilidad de otorgar contrato de concesión para operar el chance con incumplimiento de requisitos con el fin de beneficiar a un tercero</t>
  </si>
  <si>
    <t>1. Demandas al proceso licitatorio.
2. Procesos disciplinarios, fiscales y penales.
3. No explotación del chance (Quedarse sin contrato).
4. Disminución de ingresos y transferencias a la salud.</t>
  </si>
  <si>
    <t>El riesgo afecta la imagen de la entidad a nivel nacional, con efecto publicitario sistenido a nivel país</t>
  </si>
  <si>
    <t>La probabilidad se diligenció teniendo en cuenta la línea base que ofrece la Política de Riesgos de la Lotería.
El impacto se calculó teniendo en cuenta que el 1% del valor del contrato es mayor al 10% del patrimonio de la Lotería de Bogotá.
Debido al posible escándalo de corrupción, la afectación reputacional es catastrófica, y la materialización del riesgo puede interrumpir la operación por más de dos días.</t>
  </si>
  <si>
    <t>Revisión de los estudios, documentos previos y pre pliegos.</t>
  </si>
  <si>
    <t>La subgerencia General y la Secretaría General, en apoyo con las áreas de Apuestas , Sistemas y CONTROL INTERNO deben presentar ante el Comité de Contratación, los  estudios previos y los Pliegos de Condiciones,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si debe haber lugar a la entrega de anticipo.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t>
  </si>
  <si>
    <t>El líder del área dueño de le necesidad debe solicitar a su equipo 
Para los procesos igual o mayor a 1000SMMLV se debe contar con la aprobación del Gerente General.</t>
  </si>
  <si>
    <t>Manual de Contratación
Procedimiento de Licitación</t>
  </si>
  <si>
    <t>Cada vez que se elaboran estudios previos y pliego de condiciones</t>
  </si>
  <si>
    <t>Acta del CIGD donde se presentaron estudios previos y pliegos de condiciones</t>
  </si>
  <si>
    <t>Líder del área dueña de la necesidad</t>
  </si>
  <si>
    <t>Presentar en el CIGD los estudios previos y pliegos de condiciones, con mínimo los ítems establecidos en el control</t>
  </si>
  <si>
    <t>Para el año 2021 se presentó por parte de la Unidad de Apuestas y Control de Juegos al Comité Institucional de Gestión y Desempeños los estudios previos, estudios del sector y demás respecto del proceso contractual para la concesión del Juego de Apuestas Permanentes o Chance para las Vigencias 2022-2026.</t>
  </si>
  <si>
    <t>Derivado de los estudios previos, estudios del sector y pliegos de condiciones, resultado de lo requerido en el mismo en el mes de septiembre de 2021 derivado del proceso de selección objetiva bajo el proceso de Licitación Pública N° 01 de 2021 se firmó y legalizó el Contrato de Concesión N° 66 de 2021 cuyo objeto es "Otorgar en concesión la operación del Juego de Apuestas Permanentes o Chance por cuenta y riesgo del concesionario, en los territorios del Distrito Capital de Bogotá y el Departamento de Cundinamarca". El mencionado contrato tiene un plazo de ejecución de cinco (5) años, contados a partir de la suscripción del acta de inicio.
Se considera cerrada la actividad.</t>
  </si>
  <si>
    <t>Revisión de los pliegos de condiciones</t>
  </si>
  <si>
    <t>El Secretario General  de acuerdo con el manual de contratación realizará el control de legalidad, cualquier área podrá realizar observaciones a los pliegos.
Cualquier adenda que implique modificación a las condiciones iniciales de los pliegos deberá ser sometidos a Comité Institucional de Gestión y Desempeño, las cuales deben ser aprobadas por cada uno de los integrantes.</t>
  </si>
  <si>
    <t>Los procesos cuyo valor sea igual o mayor 1.000 S.M.M.L.V., deben contar con la previa aprobación del Gerente</t>
  </si>
  <si>
    <t>Correo electrónico sobre observaciones realizadas por las áreas</t>
  </si>
  <si>
    <t>Presentar ante el CIGD las propuestas a las adendas que impliquen modificación a las condiciones iniciales de los pliegos.</t>
  </si>
  <si>
    <t xml:space="preserve"> Para el año 2021 se presentaron las adendas dentro del proceso de Licitación el cual ya se adjudicó. </t>
  </si>
  <si>
    <t>En el mes de septiembre de 2021 derivado del proceso de selección objetiva bajo el proceso de Licitación Pública N° 01 de 2021 surgieron dos (2) adendas, las cuales hacen parte del proceso y se encuentran debidamente publicadas en la plataforma SECOP II. 
Se considera cerrada la actividad.</t>
  </si>
  <si>
    <t>Evaluar propuestas</t>
  </si>
  <si>
    <t>El Gerente General, Subgerente General o Secretario General designará el Comité Evaluador de acuerdo con lo establecido en la norma complementaria No. 4 del Manual de Contratación.  
El coordinador del Comité de Evaluación consolidará la evaluación y calificación de las propuestas en un informe de evaluación el cual deberá contener como mínimo la fecha de recibo de propuestas, la identificación de los proponentes, el consolidado de las evaluaciones técnicas, jurídicas y financieras y la calificación de las propuestas con el orden de elegibilidad y su recomendación de a quien contratar. 
El informe de las evaluaciones y calificaciones deberán ser entregadas a la Oficina de Control Interno.
Convocado el  Comité de Contratación, el Comité Evaluador presentará  informe y el Comité de Contratación, coadyuvará la recomendación de asignación efectuada por el Comité Evaluador y se publicará o comunicará a través de los mecanismos establecidos en la norma complementaria "Publicación y comunicación ". El Comité de Contratación coadyuvará los informes de evaluación de los procesos contractuales rendidos por el Comité Evaluador de manera previa a su publicación y/o comunicación. De otra parte conocerá y/o coadyuvará las respuestas a las observaciones presentadas al o los informes de evaluación de los procesos contractuales de manera previa a su publicación y/o comunicación, sólo en la medida en que cambie el resultado del respectivo informe producto de tales observaciones. Norma Complementaria 5 Comité de Contratación.</t>
  </si>
  <si>
    <t xml:space="preserve">Publicación de resultados evaluación en la página WEB.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la  Página Web. </t>
  </si>
  <si>
    <t>Cada vez que se deba evaluar propuestas</t>
  </si>
  <si>
    <t>Informe de las evaluaciones y calificaciones
Actas del Comité de Contratación</t>
  </si>
  <si>
    <t>Comité evaluador</t>
  </si>
  <si>
    <t>Presentar ante la Oficina de Control Interno el informe de las evaluaciones y calificaciones</t>
  </si>
  <si>
    <t>Una vez recibida la propuesta y realizada la verificación jurídica, financiera, técnica y de puntaje de los criterios ponderables, el 20 de agosto de 2021 la Lotería de Bogotá publicó en la plataforma del SECOP II el informe de evaluación de la oferta presentadad dentro del proceso de Licitación Pública N° 01 de 2021.
Se considera cerrada la actividad.</t>
  </si>
  <si>
    <t>Revisar y verificar documentación que soporta la contratación y la minuta del contrato</t>
  </si>
  <si>
    <t>Secretaría General debe revisar y verificar documentos que soportan la contratación y proyectar minuta del contrato, y remitirla a cada una de las áreas participantes o responsables, para su aprobación. 
Una vez cumplidos todos los requisitos se elabora la minuta del contrato</t>
  </si>
  <si>
    <t xml:space="preserve"> Si no se adjuntan los documentos para la elaboración del contrato se solicitarán al área interesada.</t>
  </si>
  <si>
    <t>Cada vez que se elabora un contrato</t>
  </si>
  <si>
    <t>Minuta del contrato</t>
  </si>
  <si>
    <t>Elaboración de minuta del contrato, a partir de documentos que soportan la contratación, y enviar minuta a áreas participantes.</t>
  </si>
  <si>
    <t>Se elaboró de acuerdo con los documentos del proceso adjudicado</t>
  </si>
  <si>
    <t>Se firmó y legalizó el Contrato de Concesión N° 66 de 2021 cuyo objeto es "Otorgar en concesión la operación del Juego de Apuestas Permanentes o Chance por cuenta y riesgo del concesionario, en los territorios del Distrito Capital de Bogotá y el Departamento de Cundinamarca". 
Se considera cerrada la actividad.</t>
  </si>
  <si>
    <t>Revisar y aprobar póliza de garantía</t>
  </si>
  <si>
    <t>Secretaría General deberá revisar y aprobar la garantía de acuerdo con el contrato.</t>
  </si>
  <si>
    <t>Si la póliza no está conforme al contrato se requiere al contratista para que se aclare o modifique la póliza.</t>
  </si>
  <si>
    <t>Procedimiento Contratación abierta PRO.103.233
Procedimiento Contratación directa PRO.103.383
Procedimiento Contratación privada PRO.103.384</t>
  </si>
  <si>
    <t>Cada vez que se allega la políza de garantia al contrato</t>
  </si>
  <si>
    <t>Póliza de contrato</t>
  </si>
  <si>
    <t>Solicitud, revisión y aprobación de póliza contractual</t>
  </si>
  <si>
    <t>De acuerdo con la facultad de la Secretaria General, se revisa la póliza frente al proceso.</t>
  </si>
  <si>
    <t>En el mes de septiembre de 2021 se revisarión y aprobarón las garantías:
1. Cumplimiento N°: 400035352.
2. Responsabilidad Civil Extracontractual N° 400035351.
Dando cumplimiento de esta manera al plan de acción estipulado para el año 2021 para la actividad de revisión y aprobación de las pólizas contractuales.</t>
  </si>
  <si>
    <t>1. Ofrecimiento de dádivas en el trámite.
2. Presiones indebidas de terceros.
3. Soportes del trámite incompletos, adulterados.</t>
  </si>
  <si>
    <t>RC-02</t>
  </si>
  <si>
    <t>Posibilidad de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</si>
  <si>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</si>
  <si>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</si>
  <si>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</si>
  <si>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</si>
  <si>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</si>
  <si>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</si>
  <si>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</si>
  <si>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</si>
  <si>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Profesional III de apuestas</t>
  </si>
  <si>
    <t>Desarrollar e implementar una mejora en el aplicativo de promocionales para que la revisión por parte de los funcionarios de la Lotería y los diferentes requerimientos al solicitante queden operados y registrados dentro del sistema o aplicativo.</t>
  </si>
  <si>
    <t>La plataforma de Juegos Promocionale y Rifas durante la vigencia 2021 viene siendo actualizada conforme a las necesidad de la Unidad de Apuestas y Control de Juegos, para tal fin, actualmente cuenta con diversos estados (solicitud inicial, aprobación o subsanación, entre otros), con plazos para que tanto solicitantes (gestores) como el profesional encargado de realizar la revisión, cuente con herramientas suficientes para la revisión de los documentos de solicitud y posterios aprobación de la misma.</t>
  </si>
  <si>
    <t>De acuerdo a las necesidades de la plataforma en relación con las autorizaciones a las solicitudes de Juegos Promocionales y Rifas, la Unidad de Apuestas y Control de Juegos genera los requerimientos al contratista encargado de la plataforma, con el fin de que se generen los ajustes o mejoras a la misma y de esta manera obtener una herramienta eficiente.</t>
  </si>
  <si>
    <t>1. Inexistencia del stock de formularios requeridos.
2. Demoras en la entrega de la firma impresora de los formularios.
3. Demoras o negligencia interna en el trámite administrativo de facturación de formularios.</t>
  </si>
  <si>
    <t>RG-05</t>
  </si>
  <si>
    <t>Posibilidad de incumplimiento en la entrega de formularios para la operación del chance</t>
  </si>
  <si>
    <t>1. Procesos disciplinarios, fiscales y penales.
2. Disminución de ingresos y transferencias a la salud.</t>
  </si>
  <si>
    <t>Se estableció la periodicidad de carácter mensual,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</si>
  <si>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Visitas a las instalaciones del impresor para verificar la existencia de los formularios.</t>
  </si>
  <si>
    <t xml:space="preserve">El profesional designado semestralmente debe programar una visita al proveedor impresor con el fin de verificar el stock de las existencias de formularios impresos. </t>
  </si>
  <si>
    <t>Si el inventario no cumple dichas condiciones se debe realizar un oficio para requerir al proveedor y este a la mayor brevedad debe subsanar el inconveniente.</t>
  </si>
  <si>
    <t>Procedimiento Facturación de instrumentos del juego de apuestas permanentes o Chance PRO-420-193</t>
  </si>
  <si>
    <t>Control existencias de talonarios en bodega</t>
  </si>
  <si>
    <t>Profesional III de la Unidad de Apuestas</t>
  </si>
  <si>
    <t>Programar una visita al proveedor impresor con el fin de verificar el stock de las existencias de formularios impresos.</t>
  </si>
  <si>
    <t>Formato Control de existencias de formularios en bodega FRO-420-24 diligenciado</t>
  </si>
  <si>
    <t>La Unidad de Apuestas y Control de Juegos realizó visita en el mes de agosto al contratista Thomas Greg &amp; Sons de Colombia con el fin de verificar las existencias de formularios del juego de apuestas permanentes a la fecha de la visita.</t>
  </si>
  <si>
    <t>La visita para verificar las existencias de formularios del juego de apuestas permanentes del contratista Thomas Greg &amp; Sons de Colombia S.A. se tiene prevista para efectuar en el mes de diciembre de 2021.</t>
  </si>
  <si>
    <t>Reporte del impresor sobre la producción para establecer alertas tempranas sobre el control de las existencias.</t>
  </si>
  <si>
    <t>El contratista impresor debe reportar mensualmente el stock físico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</si>
  <si>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Correo electrónico stock
Orden de pedido</t>
  </si>
  <si>
    <t>Responsable designado de la Unidad de Apuestas</t>
  </si>
  <si>
    <t>El contratista impresor debe reportar mensualmente el stock fisico de talonarios y el responsable designado debe revisar dicho stock con respecto a los pedidos radicados por el concesionario de apuestas y así garantizar existencias de los dos meses de consumo.</t>
  </si>
  <si>
    <t>Stock del proveedor en sistema
Orden de pedido del concesionario</t>
  </si>
  <si>
    <t>A través de la plataforma de trazabilidad el contratista Thomas Greg &amp; Sons de Colombia realiza el cargue de la existencia de formularios del juego de apuestas permanentes o chance, la cual es verificada de manera mensual por la Unidad de Apuestas y Control de Juegos.</t>
  </si>
  <si>
    <t>Dentro del periodo de seguimiento el contratista Thomas Greg &amp; Sons de Colombia S.A. realizó el cargue de la existencia de formularios del juego de apuestas permanentes o chance, en la plataforma de trazabilidad, la cual es verificada de manera mensual por la Unidad de Apuestas y Control de Juegos.</t>
  </si>
  <si>
    <t>Requerimientos al impresor en caso de presentarse alguna no conformidad.</t>
  </si>
  <si>
    <t>El profesional designado debe tramitar cada vez que el concesionario de apuestas reporta anomalias de calidad y oportunidad en la entrega de formularios. Estas anomalías o producto no conforme debe ser gestionado de inmediato con un oficio de requerimento el impresor.</t>
  </si>
  <si>
    <t>Se debe realizar un oficio para requerir al proveedor y este a la mayor brevedad debe subsanar el inconveniente.</t>
  </si>
  <si>
    <t>Oficio de requerimiento</t>
  </si>
  <si>
    <t>Jefe de la Unidad de Apuestas</t>
  </si>
  <si>
    <t>El Jefe de la Unidad de Apuestas debe tramitar cada vez que el concesionario de apuestas reporta anomalías de calidad y oportunidad en la entrega de formularios. Estas anomalías o producto no conforme debe ser gestionado de inmediato con un oficio de requerimento el impresor.</t>
  </si>
  <si>
    <t>Durante la vigencia 2021 no se ha reportado por parte del concesionario del juego de apuestas permanentes anomalías de calidad y oportunidad en la entrega de formularios del juego por parte del contratista Thomas Greg &amp; Sons de Colombia.</t>
  </si>
  <si>
    <t>Durante el periodo de seguimiento no se ha reportado por parte del concesionario del juego de apuestas permanentes anomalías de calidad y oportunidad en la entrega de formularios del juego por parte del contratista Thomas Greg &amp; Sons de Colombia S.A.</t>
  </si>
  <si>
    <t>1. Desactualización del plan de contingencia del proceso del sorteo.
2. Fallas tecnológicas de las plataformas que intervienen.</t>
  </si>
  <si>
    <t>RG-06</t>
  </si>
  <si>
    <t>Posibilidad de ocurrencia de fallas en la realización de los sorteos autorizados de apuestas permanentes.</t>
  </si>
  <si>
    <t>1. Retrasos en la realización del sorteo.
2. Afectación de la credibilidad de la Entidad.
3. Sanciones por parte de los entes de control.</t>
  </si>
  <si>
    <t>Elaboración, revisión y actualización del plan de contingencia</t>
  </si>
  <si>
    <t>La jefe de la unidad de apuestas anualmente debe revisar el plan de contingencia. Esta revisión debe identificar si existen cambios en las plataformas tecnológicas, cambios en las responsabilidades de emisión y transmisión del sorteo, esto con el fin de determinar los ajustes pertinentes al plan. La revisión y actialización de dicho plan se realiza en conjunto con todo el equipo de unidad de apuestas.
 Cada vez que sucede la materialización de un evento o problemática y en la ejecución del plan de contingencia se detecta la no eficacia del plan este debe ser revisado inmedatamente.</t>
  </si>
  <si>
    <t>Reuniones técnicas del grupo de trabajo cuando se presentas fallas en la ejecución del plan.</t>
  </si>
  <si>
    <t>Procedimiento Protocolo sorteos autorizados al concesionario de apuestas PRO-420-197.</t>
  </si>
  <si>
    <t>Plan de contingencia vigente
'Documento metodológico</t>
  </si>
  <si>
    <t>Jefe Unidad de Apuestas</t>
  </si>
  <si>
    <t xml:space="preserve">Definir y documentar los lineamientos que definen la manera en que se revisa y actualiza el plan de contingencia en Apuestas Permanentes. </t>
  </si>
  <si>
    <t>En el año 2021 se realizó la actualización del Plan de Contingencia.</t>
  </si>
  <si>
    <t>Se requiere actualizar el Plan de Contigencia con relación a tener previsto el plan a seguir cuando el delegado de la Lotería de Bogotá no se presenta al Sorteo El Dorado.</t>
  </si>
  <si>
    <t>1. Inadecuados controles en el seguimiento de utilización de formularios
2. Posibilidad de fallas tecnológicas en el aplicativo de reporte en línea y tiempo real (Chanseguro)</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</si>
  <si>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</si>
  <si>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</si>
  <si>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</si>
  <si>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</si>
  <si>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</si>
  <si>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</si>
  <si>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</si>
  <si>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</si>
  <si>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</si>
  <si>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</si>
  <si>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</si>
  <si>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</si>
  <si>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</si>
  <si>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</si>
  <si>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</si>
  <si>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1. Desconocimiento del procedimiento de Planeación y Control Sorteos del Juego</t>
  </si>
  <si>
    <t>Posibilidad de incurrir en fallas en el proceso de planificación del sorteo</t>
  </si>
  <si>
    <t>1. Realización del sorteo sin cumplimiento de requisitos normativos
2. Afectación de la imagen de la Lotería de Bogotá
3. Investigaciones disciplinarias y/o fiscales</t>
  </si>
  <si>
    <t>1.Inconsistencias en el reporte de retenidos generado semanalmente.
2. Estados de cuenta incorrectos o desactualizados
3. Ofrecimiento de beneficios por parte de terceros
4. Seguimiento inadecuado al estado de las pólizas</t>
  </si>
  <si>
    <t>RC-03</t>
  </si>
  <si>
    <t>Posibilidad de entrega o retención de billetería, o asignación de cupos a distribuidores con incumplimiento de requisitos con fin de favorecer a un tercero a cambio de beneficios.
Nota: Se debe entender que el incumplimiento de requisitos incorpora los casos en los cuales se retiene erroneamente un despacho a un distribuidor que cumple con los requisitos.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</si>
  <si>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</si>
  <si>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</si>
  <si>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</si>
  <si>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</si>
  <si>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</si>
  <si>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</si>
  <si>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</si>
  <si>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</si>
  <si>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</si>
  <si>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Subgerente General</t>
  </si>
  <si>
    <t>Procedimiento asignación y distribución de billetería
PRO-410-199</t>
  </si>
  <si>
    <t>El procedimiento se actualizó el 31-08-2020, donde se actualizó logo, se fortalecieron controles y responsables.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</si>
  <si>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</si>
  <si>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</si>
  <si>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</si>
  <si>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</si>
  <si>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</si>
  <si>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</si>
  <si>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El procedimiento no se ha actualizado</t>
  </si>
  <si>
    <t>1. Escasa inversión publicitaria
2. Desactualización de los estudios de mercado
3. Poco acceso a la información.
4. Cambio en la normatividad.</t>
  </si>
  <si>
    <t>Posibilidad de pérdida de mercado de loterías / menores ventas de Lotería</t>
  </si>
  <si>
    <t>1. Disminución en las transferencias al sector salud
2. Disminución de la rentabilidad del negocio
3. Disminución y/o ajustes presupuestales a los costos y gastos proyectados</t>
  </si>
  <si>
    <t>Realización Plan comercial y de mercadeo</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</si>
  <si>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un presupuesto, cronograma y cuales seràin los indicadores de gestiòn que permiten realizar el seguimiento mensual respectivo.</t>
  </si>
  <si>
    <t xml:space="preserve">Procedimiento Plan comercial y de mercadeo PRO-440-215
</t>
  </si>
  <si>
    <t>Plan comercial y mercadeo</t>
  </si>
  <si>
    <t>Actualizar, aprobar y socializar (la socialización se hará solo con los involucrados que defina la subgerencia general por ser un documento confidencial) el procedimiento Plan comercial y de mercadeo con el fin de incorporar y mejorar la descripciòn de las actividades en especial:
1. Linemientos de como se debe elaborar el plan y su respectivo contenido
2. Criterios y responsables claros para revisar y aprobar el plan
3. Descripción y lineamientos claros para el seguimiento quincenal al cumplimiento del plan
4. Definir cómo se realiza la evaluaciòn de la efectividad comercial de las estrategías</t>
  </si>
  <si>
    <t>Subgerencia Comercial - Unidad de Loterías -Profesionales de mercadeo y comunicaciones</t>
  </si>
  <si>
    <t>Procedimiento plan comercial y de mercadeo actualizado PRO-440-215</t>
  </si>
  <si>
    <t>El Plan Comercial y de Mercadeo se formuló y aprobó en la presente vigencia, la Oficina de Planeación Estratégica y de Negocios cuenta con el documento como soporte.</t>
  </si>
  <si>
    <t>Seguimiento mensual</t>
  </si>
  <si>
    <t>Profesionales del área de comunicaciones y mercadeo mensualmente deben realizar seguimiento al cumplimiento de las estrategias planteadas en el plan comercial y mercadea en terminos de ejecucuión presupuestal, comparando lo edjecutado con lo programado.</t>
  </si>
  <si>
    <t>Se debe reportar y sustentar los motivos del porque no realiza o no se cumplen alguna de las estrategias o actividades definidas en el plan. La subgerencia debe tomar decisión frente al atraso o el incumplimiento.</t>
  </si>
  <si>
    <t>Carpeta del plan comercial y de mercadeo</t>
  </si>
  <si>
    <t>Profesional de comunicaciones</t>
  </si>
  <si>
    <t xml:space="preserve">Actualizar, aprobar y socializar el procedimiento definición plan de premios con el fin de incoporporar y fortalecer la descripción de los controles en el documento. </t>
  </si>
  <si>
    <t>Jefe Unidad Loterias</t>
  </si>
  <si>
    <t>Procedimiento definición plan de premios PRO-PRO-410-202 actualizado</t>
  </si>
  <si>
    <t xml:space="preserve">Se actualizó, aprobó y se socializó el procedimiento de definición plan de premios, en el que se incorporó y fortaleció la descripción de los controles en el documento. </t>
  </si>
  <si>
    <t>Revisión el plan de premios mínimo una vez al año y de  de ser necesario modificar.</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</si>
  <si>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</si>
  <si>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</si>
  <si>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</si>
  <si>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</si>
  <si>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</si>
  <si>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Seguimiento semanal a la ejecución de ventas a través de los indicadores</t>
  </si>
  <si>
    <t xml:space="preserve">El jefe de la unidad de loteria semanalmente (viernes) debe elaborar un reporte y medir la efectividad de las ventas vs las estrategias. Adicionalmente de manera mensual realizar informa comparativo con el mercado de loterias </t>
  </si>
  <si>
    <t>Revisar si es necesario cambiar las estrategias y analizar porque suceden las desviaciones.</t>
  </si>
  <si>
    <t>Reporte semanal de ventas
cuadro de mando</t>
  </si>
  <si>
    <t>Subgerente
Jefe Unidad Loterìas</t>
  </si>
  <si>
    <t>Semanalmente el día siguiente a cada sorteo, el Jefe de la Unidad de Loterías envia el reporte de las ventas y de los premios caidos a los colaboradores interesados mediante correo electrónico</t>
  </si>
  <si>
    <t xml:space="preserve">Participación en la formulación de nuevas normas aplicables a los productos de la entidad. </t>
  </si>
  <si>
    <t>Análisis interno de la normatividad y revisión conjunta con las entidades del sector</t>
  </si>
  <si>
    <t>No confiable</t>
  </si>
  <si>
    <t>No Asignado</t>
  </si>
  <si>
    <t>Subgerencia General -</t>
  </si>
  <si>
    <t xml:space="preserve">La Subgerencia General debe revisar los proyectos de modificación y analizar con el apoyo jurídico el contenido del mismo, generando las observaciones que se consideren pertientes, remitiendo dentro de la oportunidad señalada por ente reglamentador dichas observaciones y/o propuestas. </t>
  </si>
  <si>
    <t>Informe cuando se identifique el proyecto de norma.</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</si>
  <si>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</si>
  <si>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RS-01</t>
  </si>
  <si>
    <t>Posibilidad de ocurrencia de soborno para realizar un inadecuado reconocimiento de premios con el fin de beneficiar un tercero.</t>
  </si>
  <si>
    <t>1. Estados de cuenta incorrectos
2. Apertura de procesos disciplinarios
3. Apertura de procesos penales</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</si>
  <si>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</si>
  <si>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Control de recepción en la entrega de premios.</t>
  </si>
  <si>
    <t>El encargo de la Unidad de Lotería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</si>
  <si>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Jefe de la Unidad de Loterías solicita a la empresa transportadora que recoja los paquetes donde se identificaron anomalías.</t>
  </si>
  <si>
    <t xml:space="preserve">Procedimiento Lectura de premios PRO-410-206
</t>
  </si>
  <si>
    <t>Planilla del transportador
Formato de premios a distribuidores FRO-410-30</t>
  </si>
  <si>
    <t>Responsable de la Unidad de Lotería</t>
  </si>
  <si>
    <t>Realizar el control de recepción en la entrega de premios</t>
  </si>
  <si>
    <t>Procedimiento asignación y distribución de billetería
PRO-410-206</t>
  </si>
  <si>
    <t>Se actualizó el procedimiento de Lectura de premios, fortaleciendo la descripción de criterios y lineamientos de los controles del procedimeinto y se incorporaron nuevos controles.</t>
  </si>
  <si>
    <t>Apertura de bolsas de premios.</t>
  </si>
  <si>
    <t>El encargado de la unidad de lotería semanalmente (miércoles, jueves y viernes) realiza la apertura de todos los paquetes de premio recibidos y verifica que los premios y/o billetes correspondan a la Lotería de Bogotá, posteriormente debe perforar las fracciones en un lugar que no dañe el código de barras.</t>
  </si>
  <si>
    <t xml:space="preserve">Si algún paquete de premios corresponde a otra loteria deben guardados bajo llave y ser notificados a la transportadora y al mismo tiempo al distribuidor respectivo (en el caso en que sea reconocido por la entidad). El auxiliar administrativo (secretaria) de la unidad de loteria debe elaborar un correo electrónico (con copia al jefe de la unidad) informando a la transportadora la inconsistencia, para que ellos envien un funcionario a recoger dichos paquetes.
Cuando el funcionario detecta que no es premio sino devolución debe registrar en la planilla, realizar evidencia fotográfica y fílmica, levantar acta y dar traslado al jefe del área para que este informe de manera inmediata al disribuidor. </t>
  </si>
  <si>
    <t>Procedimiento Validación y lectura de premios y promocionales PRO410-206</t>
  </si>
  <si>
    <t>Billete perforado
Correo Electrónico</t>
  </si>
  <si>
    <t>Realizar la apertura de todos los paquetes de premio recibidos</t>
  </si>
  <si>
    <t xml:space="preserve">Jefe Unidad de Loterías </t>
  </si>
  <si>
    <t>Lineamientos definidos y documentados</t>
  </si>
  <si>
    <t xml:space="preserve">Semanalmente se realiza la apertura de los premios recibidos para lectura, los cuales son registrados en el formato: RECIBO DE PREMIOS A DISTRIBUIDORES (FR0410-30-3), en el mismo se registra por código de distribuidor el valor declarado en las planillas y la clasificación de la documentación recibida (premios, promocionales, premios para pago por LB, liquidación), por otra parte, se registra el número de relación en la cual fue leído el premio y el promocional. </t>
  </si>
  <si>
    <t>Control lectura de premios</t>
  </si>
  <si>
    <t>El funcionario asignado de la unidad de lotería semanalmente (miércoles, jueves y viernes) realiza la radicación de los paquetes de premios perforados en el aplicativo tecnologico comercial de la loteria, posteriormente los dos auxiliares (auxiliar administrativo y auxiliar ) de la unidad de lotería deben leer (lectura del código de barras de cada fracción) los premios, al finalizar la lectura de cada paquete por distribuidor se debe comparar el total del valor leido con respecto al total del valor reportado en la planilla del distribuidor.</t>
  </si>
  <si>
    <t>Si se detectan diferencias entre lo leido y lo reportado por el distribuidor se debe realizar una segunda lectura de premios (del paquete), si la inconsistencia se mantiene se debe notificar por oficio, correo o automaticamente por el sistema, al distribuidor, sobre las inconsistencias detectadas y solicitando el pago respectivo.  Este documento debe ser enviado con copia a la unidad financiera y contable. Y se debe realizar seguimiento.</t>
  </si>
  <si>
    <t>Planilla radicada</t>
  </si>
  <si>
    <t>Auxiliar y Auxiliar administrativo
Unidad de Lotería</t>
  </si>
  <si>
    <t xml:space="preserve">Solicitar ampliar la capacidad de resolución y cámaras en la Unidad  de Loterías que enfoquen a todos los colaboradores de la Unidad. </t>
  </si>
  <si>
    <t>El dos (2) de julio de 2021, mediante correo electrónico, el jefe de la Unidad de Loterías solicita a la jefe de la Unidad de Recursos Fisicos se realice una revisión de las cámaras de seguridad de la Unidad de Loterías en donde se permita visualizar las actividades desarrolladas por los colaboradores.</t>
  </si>
  <si>
    <t>?</t>
  </si>
  <si>
    <t>Revisión reporte premios leidos con cartera</t>
  </si>
  <si>
    <t>El auxiliar de la unidad de lotería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</si>
  <si>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los criterios del profesional de cartera.
Si se encuentra diferencias en los codigos (de los distribuidores) aplicados a los premios se debe realizar los ajustes respectivos por parte del auxiliar de la unidad de lotería.</t>
  </si>
  <si>
    <t>Reporte resumen de relaciones de premios leidos</t>
  </si>
  <si>
    <t>Auxiliar de la Unidad de Lotería
Profesional de cartera</t>
  </si>
  <si>
    <t>Realizar la revisión reporte premios leidos con cartera</t>
  </si>
  <si>
    <t>La Unidad de Loterias envia un funcionario a la oficina de cartera, para que se proceda a realizar el cotejo de información de la relación de premios enviada por los distribuidores, para verificar  que lo premios reportados se apliquen a los sorteos que correspondan;  con este coptejo de información se busca evitar  que los premios se carguen a otro sorteo que no es, y se pueda tener una liquidación financiera correcta para cada sorteo y por cada distribuidor</t>
  </si>
  <si>
    <t>Validación y cargue al sistema financiero y contable de los premios</t>
  </si>
  <si>
    <r>
      <t>El jefe de la unidad de loterias diariamente</t>
    </r>
    <r>
      <rPr>
        <sz val="10"/>
        <color rgb="FFFF0000"/>
        <rFont val="Calibri"/>
        <family val="2"/>
        <scheme val="minor"/>
      </rPr>
      <t xml:space="preserv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</si>
  <si>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</si>
  <si>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Procesado</t>
  </si>
  <si>
    <t>Jefe Unidad Lotería</t>
  </si>
  <si>
    <t>Realizar reporte resumen de relaciones de premios leidos</t>
  </si>
  <si>
    <t>Se realiza semanalmente; antes de realizar la verificación de los premios leidos en el aplicativo comercial, el Jefe de la Unidad de Loterías verifica la lectura de los premios y promocionales comparando el reporte del resumen de las lecturas versus las planillas entregadas por los distribuidores</t>
  </si>
  <si>
    <t>Controles físicos de seguridad</t>
  </si>
  <si>
    <t>Existe un CCTV para el ingreso a la loteria y 4 cámaras más para la Unidad de Loterías.
Existe control de acceso (control biométrico) en las instalaciones físicas de la unidad de loterias para el personal que ingresa.</t>
  </si>
  <si>
    <t>Automático</t>
  </si>
  <si>
    <t>No existen lineamientos y políticas para el control de CCTV y la manera de solicitar copias para verificar</t>
  </si>
  <si>
    <t>Permanente</t>
  </si>
  <si>
    <t>Disco duro del CCTV</t>
  </si>
  <si>
    <t>Jefe Unidad de Recursos Físicos</t>
  </si>
  <si>
    <t>Definir y documentar los lineamientos sobre el uso, disposición y revisión del CCTV sobre el área protegida de unidad de lotería y el control de acceso del personal. Incluir en el protocolo que si se necesita dejar grabado algun tiempo especial se debe guardar copia.</t>
  </si>
  <si>
    <t xml:space="preserve">No se ha ejecutada, se programa para el mes de octubre de 2021. </t>
  </si>
  <si>
    <t>Se esta documentando los lineamientos sobre el uso, disposición y revisión del CCTV sobre el área protegida de unidad de lotería y el control de acceso del personal, en el que se incluira en el protocolo que si se necesita dejar grabado algun tiempo especial se debe guardar copia. Actualmente se cuenta  con cinco (5) cámaras de seguridad y una puerta con control de acceso biometricp de huella dilital y con chapa para acceso con llave.</t>
  </si>
  <si>
    <t>1. Desactualización del plan de contingencia del proceso del sorteo.
2. Fallas tecnológicas de las plataformas que intervienen.
3. Fallas técnicas de los equipos utilizados.</t>
  </si>
  <si>
    <t>RG-07</t>
  </si>
  <si>
    <t>Posibilidad de fallas en la realización del sorteo</t>
  </si>
  <si>
    <t>Mantenimiento preventivo y correctivo de los equipos para la realización del sorteo</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</si>
  <si>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</si>
  <si>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</si>
  <si>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</si>
  <si>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</si>
  <si>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Jefe Unidad Loterias y/o delegado</t>
  </si>
  <si>
    <t>Realizar actualización y aprobación al Plan de contingencia de Loteria. Periodicidad cada 6 meses o cuando una situación especial amerite su revisión.</t>
  </si>
  <si>
    <t>Jefe Unidad de Lotería</t>
  </si>
  <si>
    <t>Plande contingencia</t>
  </si>
  <si>
    <t>En el mes de Julio, la Unidad de Loterias solicitó a cada uno de los responsables de las actividades que hacen parte del Plan de Contingencias que revisaran y ajustaran si era pertinente las mismas,  pero dado que no se recibio información alguna al respecto, se reitero nuevamente a los responsables de dichas actividades revisarlas y ajustarlas, como parte de la actualización del Plan de Contingencias.</t>
  </si>
  <si>
    <t xml:space="preserve">Se reiteró a cada uno de los responsables de las actividades que hacen parte del Plan de Contingencias que revisaran y ajustaran si era pertinente las mismas,  así mismo se elaboró la metolodología para la revisión y ajuste del plan de contingencias del sorteo de la Lotería de Bogotá. </t>
  </si>
  <si>
    <t>Transmisión del sorteo</t>
  </si>
  <si>
    <t>Existe un proveedor permanente que se encarga de producir, grabar y emitir por televisión el sorteo semanal de la Lotería.</t>
  </si>
  <si>
    <t>El proveedor de la transmisión del sorteo debe tener un plan de contingencia debidamente diseñado y aprobado que permita respaladar la realización del sorteo.</t>
  </si>
  <si>
    <t>Procedimiento de realización del sorteo PRO-410-204
Contrato de transmisión del sorteo</t>
  </si>
  <si>
    <t>CD con la grabación del sorteo
Registro filmico a través de plataforma digital</t>
  </si>
  <si>
    <t>Proveedor asiganado
Jefe Unidad Loterias y/o delegado</t>
  </si>
  <si>
    <t>Socializar y capacitar en el plan de contingencia</t>
  </si>
  <si>
    <t>Lista de asistencia
Material de difusión</t>
  </si>
  <si>
    <t xml:space="preserve">Se esta en espera que los responsables de las actividades  que hacen parte del Plan de Contingencias, las revisen y ajusten; una vez se tenga en firme el nuevo Plan  de Contigencias, se procedera a realizar su debida socilizacion como parete del proceso de capacitacion a los funcionarios que lo requieran </t>
  </si>
  <si>
    <t xml:space="preserve">Una vez los responsables de las actividades que hacen parte del Plan de Contingencias, las revisen y ajusten; se procederá a socializar dicho Plan, junto con la metolodología para la revisión y ajuste del plan de contingencias del sorteo de la Lotería de Bogotá. </t>
  </si>
  <si>
    <t>Existe un plan de contingencia que identifica fallas y problemáticas de los temas centrales a la hora de efectuar el sorteo de la Lotería los temas centrales son: 1. sistemas, 2. fluido eléctrico, 3. funcionarios, 4. parte operativa y técnica y 5. Otras contingencias. Para cada problemática existe un procedimeinto de contingencia.
Nota: Sin embargo no existen linemientos claros sobre cada cuando se debe realizar la revisión y actialización del plan, de cuales son los mecanismos formales de revisión, aprobación y difusión, la decisiòn sobre ejercicios de pruebas para verificar la efectividad de ciertas contingencias, cuales son los responsables concretos de cada contingencia.</t>
  </si>
  <si>
    <t>Cada falla o problemática detectada que pueda afectar la realización del sorteo tiene una contingencia descrita para efectuar.</t>
  </si>
  <si>
    <t xml:space="preserve">Plan de contingencia vigente
</t>
  </si>
  <si>
    <t>Cada vez que se materialice cada una de las fallas o problemáticas identificadas en el Plan</t>
  </si>
  <si>
    <t>No existe un registro oficial sobre el uso de contingencias.</t>
  </si>
  <si>
    <t>Jefe Unidad Loterías</t>
  </si>
  <si>
    <t>Definir y documentar los lineamientos que definen la manera en que se revisa y actualiza el plan de contingencia en la Lotería</t>
  </si>
  <si>
    <t>Documento metodológico</t>
  </si>
  <si>
    <t xml:space="preserve">Se incluye dentro del plan de contingencia, hace falta la revisión y aprobación por los intervinientes. </t>
  </si>
  <si>
    <t xml:space="preserve">Se elaboró la metolodología para la revisión y ajuste del plan de contingencias del sorteo de la Lotería de Bogotá, la cual esta lista para su aprobación y socialización. </t>
  </si>
  <si>
    <t>Acceso restringido a la boveda donde se custodia los equipos del sorteo</t>
  </si>
  <si>
    <t>Cada vez que se da inicio a la realización del sorteo el delegado de la secretaria de gobierno debe dar aprtura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</si>
  <si>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No está definido que sucede si los sellos de seguridad no cumplen con los requisitos.</t>
  </si>
  <si>
    <t>Procedimiento realización sorteo Lotería PRO-410-204</t>
  </si>
  <si>
    <t>Cada sorteo</t>
  </si>
  <si>
    <t>Delegado de la secretaria de Gobierno del Distrito</t>
  </si>
  <si>
    <t xml:space="preserve"> Formalizar mediante acto administrativo la delegación de la Gerencia a los sorteos . Actualizar y garantizar el cumplimiento del procedimieto realizacion sorteo.</t>
  </si>
  <si>
    <t>Acto administrativo</t>
  </si>
  <si>
    <t xml:space="preserve"> Se delega por medio de acto administrativo, Resolución 69 del 07 de julio de 2020.</t>
  </si>
  <si>
    <t>1. Control inadecuado de los premios que llegan a la Lotería para ser leídos</t>
  </si>
  <si>
    <t>Posibilidad de pérdida de billetería al llegar a la Lotería para lectura de premios</t>
  </si>
  <si>
    <t>1. Diferencias en cartera
2. Investigaciones disciplinarias y judiciales
3. Radicación de PQRSD por parte de los distribuidores
4. Pago doble de billetería</t>
  </si>
  <si>
    <t>La periodicidad se estableció en diario con un nivel de ocurrencia de 1%, toda vez que la Unidad de Loterías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</si>
  <si>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Recepción de la billetería</t>
  </si>
  <si>
    <t>La recepción de la billetería tiene un responsable, quien debe diligenciar el formato correspondiente y una vez que el mismo sea entregado para radicación y lectura de premios debe ser firmado por la persona que recibe; dicha recepción de billetería se realiza semanalmente los miércoles y jueves.</t>
  </si>
  <si>
    <t>Procedimiento Validación y lectura de premios promocionales PRO-410-206</t>
  </si>
  <si>
    <t>Semanalmente</t>
  </si>
  <si>
    <t>Formato Recibo de premios a distribuidores FRO-410-30</t>
  </si>
  <si>
    <t>Contratista y auxiliar administrativo</t>
  </si>
  <si>
    <t>Acceso y resguardo de billetería</t>
  </si>
  <si>
    <t>La Unidad de Loterías cuenta con una puerta de seguridad la cual tiene acceso biométrico; así, la entrada a la Unidad de Loterías se encuentra restringida. De igual modo, se cuenta con cámaras de seguridad, que monitorean la Unidad 24 horas. 
Adicionalmente se cuenta con una caja fuerte para el resguardo de los billetes con premios mayores.</t>
  </si>
  <si>
    <t>Los visitantes a la Unidad de Loterías deben contar con acompañamiento por parte del personal de la Unidad, todo el tiempo en que estén en la Oficina de la Unidad.</t>
  </si>
  <si>
    <t>Cada vez que llegue un visitante a la Unidad de Loterías</t>
  </si>
  <si>
    <t>Inspección de la Unidad de Loterías</t>
  </si>
  <si>
    <t>Equipo de la Unidad de Loterías</t>
  </si>
  <si>
    <t>Socializar al equipo de trabajo de la Unidad de Loterías que la entrada está restringida a personal externo.</t>
  </si>
  <si>
    <t>Soporte de socialización</t>
  </si>
  <si>
    <t xml:space="preserve">Esta actividad esta en construcción de definir un documentando con los lineamientos sobre el uso, disposición y revisión del CCTV sobre el área protegida de unidad de lotería y el control de acceso del personal, en el que se incluirá el protocolo que si se necesita dejar grabado algun tiempo especial se debe guardar copia. </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</si>
  <si>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</si>
  <si>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RG-08</t>
  </si>
  <si>
    <t>Posibilidad de incremento de la cartera vencida, de Distribuidores.</t>
  </si>
  <si>
    <t>1. Aumento de rentención en el despacho de la billetería (Menos días de venta).
2. Desgaste administrativo (cobros jurídicos)
3. Disminución del flujo de caja
4. Afecta indicadores financieros de desempeño
5. Hallazgos de entes de control</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</si>
  <si>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</si>
  <si>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Retención de distribuidores</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</si>
  <si>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se envia por Email dicho memorando al Jefe  y auxiliar de  la Unidad de Loterías.</t>
  </si>
  <si>
    <t>Retener los morosos y con incumplimiento de garantías.
no autorizar el despacho de billeteria del proximo sorteo</t>
  </si>
  <si>
    <t>Procedimiento gestión de cartera PRO.310.244 DEFINIR EL  PROCEDIMIENTO</t>
  </si>
  <si>
    <t>Memorando de retenidos</t>
  </si>
  <si>
    <t>Profesional de cartera
Jefe de Unidad Financiera y Contable</t>
  </si>
  <si>
    <t>Actualizar el procedimiento de Lectura de premios para fortalecer en descripción de criterios y lineamientos los controles del procedimiento e incorporar nuevos controles.</t>
  </si>
  <si>
    <t xml:space="preserve">Plan de contingencia
'Procedimiento LECTURA DE PREMIOS </t>
  </si>
  <si>
    <t xml:space="preserve">El procedimiento Validación y lectura de premios y promocionales se actualizó el 13-07-2020, el mismo establece controles para retener los morosos y con incumplimiento de garantías.
</t>
  </si>
  <si>
    <t>Cargue de consignaciones</t>
  </si>
  <si>
    <t>Diariamente el o la  tesorero (a)  debe descargar los archivos de recaudo del portal de cada banco, estos archivos son remitidos vía correo electrónico al responsable encargado de cargar las consiganciones en  el aplicativo interno, con el fin de evidenciar qué distribuidores pagaron los o el sorteo para así autorizar el despacho.</t>
  </si>
  <si>
    <t>Cuando los códigos del distribuidor  son incorrectos, no se autoriza el despacho, hasta que se identifique el distribuidor que realizó efectivamente el pago.</t>
  </si>
  <si>
    <t>Procedimiento gestión de cartera PRO.310.244</t>
  </si>
  <si>
    <t>Base de datos del aplicativo
Registro de cargue en el aplicativo</t>
  </si>
  <si>
    <t>Tesorero(a)
Profesional o auxiliar de cartera</t>
  </si>
  <si>
    <t xml:space="preserve">Ajuste en procedimiento de cobro coactivo, teniendo en cuenta que no toda la cartera entra a cobro coactivo. </t>
  </si>
  <si>
    <t>Secretaria General - Unidad Financiera y Contable.</t>
  </si>
  <si>
    <t>El procedimiento se creó en la vigencia 2020 y no se ha efectudo ajuste en la vigencia 2021</t>
  </si>
  <si>
    <t>Seguimiento de cobro persuasivo por parte de cartera.</t>
  </si>
  <si>
    <t>Con los distribuidores retenidos diariamente el funcionario encargado de cartera debe llamar a dichos distribuidores para gestionar el pago y el envío del respectivo comprobante, una vez se recibe, se procede a autorizar el despacho mediante memorando dirigido a la Unidad de Loterías, de lo contrario continúa retenido.</t>
  </si>
  <si>
    <t>Si la mora persiste se debe reportear a la secretaria general para dar inicio de cobro.
Se debe realizar un procedimiento para la cartera en general diferente a Ditribuidores-</t>
  </si>
  <si>
    <t>Correo electrónico del cobro persuasivo
Memorando interno de activación de cobro coactivo</t>
  </si>
  <si>
    <t>Realizar un procedimiento de cartera para toda la entidad, no solo de distribuidores.</t>
  </si>
  <si>
    <t>Pendiente de determinar responsable y áreas que participarán de este nuevo procedimiento.</t>
  </si>
  <si>
    <t>El auxiliar de la unidad de lotería termina de leer todos los premios y emite un reporte, el cual consolida la totalidad de premios reconocidos al distribuidor. Con este reporte realiza una revisión conjunta con el responsable asignado de cartera con el fin de comparar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</si>
  <si>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</si>
  <si>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 xml:space="preserve">Procedimiento Lectura de premios PRO410-206-9
</t>
  </si>
  <si>
    <t xml:space="preserve">Auxiliar de la Unidad de Lotería
Profesional de cartera
</t>
  </si>
  <si>
    <t>acto administrativo</t>
  </si>
  <si>
    <t>El procedimiento asignación y distribución de billetería
PRO-410-206, fue actualizado el 31-08-2020.</t>
  </si>
  <si>
    <t>1. Falta de identificación (conciliación) de la consignación. 
2. Inconsistencias en la parametrización del sistema.
3. Errores en la aplicación de premios y promocionales.
4. Cargue erroneo de una consignación.</t>
  </si>
  <si>
    <t>RG-09</t>
  </si>
  <si>
    <t>Posibilidad de contar con estados de cuenta incorrectos</t>
  </si>
  <si>
    <t>1. Desgaste administrativo (Identificación, análisis y ajuste).
2. Retención indebida a distribuidores.
3. Afectación de los estados financieros con información incompleta</t>
  </si>
  <si>
    <t>La periodicidad se estableció en semanal con un 100% de probabilidad de ocurrencia.
Una afectación económica leve, debido a que es menor al 1% del patrimonio de la Lotería de Bogotá, y reputacional menor, debido a que afecta la imagen de la entidad ante proveedores.</t>
  </si>
  <si>
    <t xml:space="preserve">Cargue de consignaciones en el aplicativo interno de cartera </t>
  </si>
  <si>
    <t>Diariamente el o la  tesorero (a)  debe descargar los archivos de recaudo del portal de cada banco, estos archivos son remitidos vía correo electrónico al responsable encargado de cargar las consiganciones en  el aplicativo interno de cartera, con el fin de evidenciar los distribuidores que pagaron los o el sorteo para así autorizar el despacho.</t>
  </si>
  <si>
    <t>Identificar las desviaciones 
ajustar los codigos incorrectos</t>
  </si>
  <si>
    <t>Jefe Unidad Financiera y Contable.
Auxiliar Unidad Financiera y Contable</t>
  </si>
  <si>
    <t>Actualizar el procedimiento de Lectura de premios para fortalecer en descripción de criterios y lineamientos de los controles del procedimeinto e incorporar nuevos controles.</t>
  </si>
  <si>
    <t>Se actualizó el procedimiento de lectura de premios, fortaleciendo la descripción de los criterios y con la inclusión de nuevos controles.</t>
  </si>
  <si>
    <t>El auxiliar de la unidad de lotería termina de leer todos los premios y emite un reporte, el cual consolida la totalidad de premios reconocidos al distribuidor. Con este reporte realiza una revisión conjunta con el responsable asignado de cartera con el fin de revisar y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</si>
  <si>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la revisión y documentación verificada.
Si se encuentra diferencias en los codigos (de los distribuidores) aplicados a los premios se debe realizar los ajustes respectivos de acuerdo al análisis que aporta la documentación (liquidación, planilla de premios, premios, y reconteo de billetería)</t>
  </si>
  <si>
    <t xml:space="preserve">Procedimiento Lectura de premios 410-206-10
</t>
  </si>
  <si>
    <t>Semanal 
(Hasta tres veces a la semana)</t>
  </si>
  <si>
    <t>Reporte resumen de relaciones de premios leidos
Planillas de premios</t>
  </si>
  <si>
    <t>1. Falta de controles en el seguimiento, consignaciones y acuerdos de pago.</t>
  </si>
  <si>
    <t>RG-10</t>
  </si>
  <si>
    <t>Posibilidad de incremento de cartera de distribuidores</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</si>
  <si>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</si>
  <si>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podría sobrepasar el 1% del patrimonio de la Lotería de Bogotá</t>
  </si>
  <si>
    <t>Elaboración de conciliaciones</t>
  </si>
  <si>
    <t>El responsable de la Unidad Financiera mensualmente elabora las conciliaciones, y la tesorería envía los archivos diariamente para la carga de las conciliaciones.</t>
  </si>
  <si>
    <t>En caso de encontrarse consignaciones sin registrar se procede a ubicar el distribuidor que efectuó el pago y se carga la consignación</t>
  </si>
  <si>
    <t>Procedimiento Conciliación bancaria PRO-310-252</t>
  </si>
  <si>
    <t>Elaboración de conciliaciones Mensual
Carga diaria</t>
  </si>
  <si>
    <t>Conciliación realizada</t>
  </si>
  <si>
    <t>Responsable asignado de la Unidad Financiera y Contable.</t>
  </si>
  <si>
    <t>Elaborar conciliaciones</t>
  </si>
  <si>
    <t>Se efectuaron las conciliaciones en cada uno de los meses del año</t>
  </si>
  <si>
    <t>Ejecución de filtros para despacho de producto a distribuidores</t>
  </si>
  <si>
    <t>Se ejecuta un filtro desde Cartera para despachar el producto a los distribuidores, y posteriormente en Unidad de Loterías, verificando las pólizas.</t>
  </si>
  <si>
    <t>En caso de identificar anomalías en el filtro realizado por Cartera, se reitera la solicitud de consignación al disstribuidor o constancia de pago.
Si el distribuidor no cuenta con póliza y/o respaldo aceptado por la Lotería de Bogotá, se retiene el despacho al distribuidor, hasta que realice la subsanación.</t>
  </si>
  <si>
    <t>Procedimiento Gestión de cartera</t>
  </si>
  <si>
    <t>Diariamente
(Lunes a miércoles)</t>
  </si>
  <si>
    <t>Retención de billetería
Despacho  de billetería</t>
  </si>
  <si>
    <t>Profesional de Cartera</t>
  </si>
  <si>
    <t>Realizar los documentos de:
Retención de billetería
Despacho  de billetería</t>
  </si>
  <si>
    <t>Se efectuaron los correos de retención y despachos para cada uno de los sorteos del año</t>
  </si>
  <si>
    <t>División de funciones entre análisis de cartera y registro de consignaciones</t>
  </si>
  <si>
    <t>El profesional de cartera es distinto al responsable de registro de conciliaciones, evitando concentración de poder y funciones en un mismo funcionario</t>
  </si>
  <si>
    <t>Profesional de Cartera
Responsable de registro de consignaciones</t>
  </si>
  <si>
    <t>1. No pago de la multa impuesta por la entidad.</t>
  </si>
  <si>
    <t>RG-11</t>
  </si>
  <si>
    <t>Posibilidad de incremento de cartera por imposición de multas por rifas y juegos promocionales.</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</si>
  <si>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</si>
  <si>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</si>
  <si>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t>
  </si>
  <si>
    <t>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</si>
  <si>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En caso de no prosperar el cobro persuasivo, se dará inicio al cobro coactivo.</t>
  </si>
  <si>
    <t>Procedimiento Cobro coactivo PRO-103-229
Procedimiento Cobro persuasivo PRO-103-386</t>
  </si>
  <si>
    <t>Cada vez que se requiera utilizar instrumentos de cobro persuasivo y coactivo</t>
  </si>
  <si>
    <t>Acto administrativo ejecutoriado. Oficios, llamadas, correo electrónico, entre otros.</t>
  </si>
  <si>
    <t xml:space="preserve">Profesional del àrea de cartera-  Unidad financiera y contable- y el profesional designado por Secretaría General. Jefe de unidad financiera y contable </t>
  </si>
  <si>
    <t>Presentar soportes de cobro persuasivo o coactivo</t>
  </si>
  <si>
    <t>Profesional designado por Secretaría General o Jefe de la Unidad Financiera y Contable</t>
  </si>
  <si>
    <t>Soportes de cobro persuasivo o coactivo</t>
  </si>
  <si>
    <t>Se envían correos y se efectúan llamadas a los deudores de lotería. No se han efectuado accines de cobro coactivo</t>
  </si>
  <si>
    <t>Hacer seguimiento en casos de acuerdos de pago.</t>
  </si>
  <si>
    <t>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</si>
  <si>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Si se incumple se continúa con el trámite coactivo.</t>
  </si>
  <si>
    <t>Cada vez que se suscriban acuerdos de pago</t>
  </si>
  <si>
    <t>Acto administrativo ejecutoriado. Acuerdo de pago. Soportes de pago. Correos electrónicos.</t>
  </si>
  <si>
    <t xml:space="preserve">Profesional del área de Cartera-  Unidad Financiera y Contable- y el profesional designado por Secretaría General. Jefe de unidad financiera y contable </t>
  </si>
  <si>
    <t>Presentar soportes de seguimiento a pagos</t>
  </si>
  <si>
    <t>Soportes de seguimiento a pagos</t>
  </si>
  <si>
    <t>Se ha efectuado el seguimiento a los acuerdos de pago suscritos, de un total de 14 que se firmaron en la vigencia 2021 con corte a agosto 31 se han completado 9 quedando 5 acuerdos de pago que se estan cumpliendo</t>
  </si>
  <si>
    <t>1. Oportunidad y razonalización de la situación por parte del profesional de Cartera
2. Ofrecimiento de retribución económica para despacho sin cumplimiento de requisitos
3. Falta de ética profesional del profesional de cartera</t>
  </si>
  <si>
    <t>Posibilidad de despacho a distribuidores sin cumplimiento de requisitos con el fin de beneficio propio o de terceros</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</si>
  <si>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</si>
  <si>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</si>
  <si>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Aplicación de conciliaciones permanentes</t>
  </si>
  <si>
    <t>Cada 15 días, se realizan conciliaciones de recaudos, para identificar montos mayores a 10 millones para verificar que no existan recaudos que no se hayan identificado.
Al final de cada mes, se realiza una conciliación final, dicha conciliación la realiza el profesional de Contabilidad, cruzando la información reportada en el banco y la información de la Unidad Financiera.
De igual modo se realiza una conciliación semanal sobre los premios, entre el profesional de Cartera y el auxiliar de la Unidad de Loterías.</t>
  </si>
  <si>
    <t>En caso de que los valores de las conciliaciones no concuerdan, se realizan los ajustes correspondientes con las áreas responsables.</t>
  </si>
  <si>
    <t>Conciliaciones bancarias: Profesional del área de Contabilidad
Conciliaciones de premios: Responsable de Unidad de Loterías y profesional de Cartera</t>
  </si>
  <si>
    <t>Actualizar el procedimiento PRO-310-244 Gestión de Cartera, para incluir lo relacionado con conciliaciones.</t>
  </si>
  <si>
    <t>Procedimiento actualizado</t>
  </si>
  <si>
    <t>1. Transferencias por fuera de los terminos legales
2. Información incompleta entregada por parte del concesionario en el momento de las visitas de fiscalización
3. Falta cumplimiento, alcance y profundidad de los controles de fiscalización
4. Insuficiencia y/o falta de competencia en el personal involucrado para ejercer los controles de inspección y fiscalización.</t>
  </si>
  <si>
    <t>RG-12</t>
  </si>
  <si>
    <t>Posibilidad de incumplimiento de las obligaciones del concesionario de apuestas permanentes o chance durante la ejecución del contrato de concesión.</t>
  </si>
  <si>
    <t>1. Liquidación anticipada del contrato
2. Procesos sancionatorios 
3. Hallazgos de entes de control con incidencia fiscal, disciplinaria y penal
4. Disminución recursos para la salud</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</si>
  <si>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</si>
  <si>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Actividades de fiscalización e inspección al concesionario</t>
  </si>
  <si>
    <t>La Lotería de Bogotá realizará trimestralmente las visitas de fiscalización y de manera aleatoria visitas de inspección a puntos de venta al concesionario de apuestas permanentes.
En estas visitas se debe verificar en sitio cada una de las obligaciones contractuales (definidas en el contrato y sus anexos) con el fin de determinar el cumplimiento de dichas obligaciones.
El equipo asignado está en la obligación y autoridad de solicitar los soportes respectivos, y la de inspeccionar visualmente cada aspecto.
El grupo institucional de la Lotería de Bogotá verifica el cumplimiento de obligaciones del anexo técnico</t>
  </si>
  <si>
    <t>Si existen incumplimientos o desviaciones se debe requerir al concesionario con el fin de aclarar o subsanar la situación.
Si el problema persiste se debe iniciar debido proceso.</t>
  </si>
  <si>
    <t>Procedimiento control y seguimiento al juego Apuestas Permanentes o Chance PRO-420-194-9</t>
  </si>
  <si>
    <t>Trimestral
Visita a punto de ventas es aleatorio</t>
  </si>
  <si>
    <t>Acta de visita administrativa
Informe de visita correspondiente.
Informe de fiscalización del trimestre correspondiente.
Oficio de requerimiento si lo hubiese, así como respuesta por parte del concesionario.</t>
  </si>
  <si>
    <t>Profesionales de la Unidad de Apuestas
Área de Sistemas</t>
  </si>
  <si>
    <t>Subgerente General
Unidad de Apuestas permanentes</t>
  </si>
  <si>
    <t>Si bien, frente a las actividades mencionadas en el Plan de Acción, se realizó la verificación de soportes de premios pagados que fueron solicitados aleatoriamente al Concesionario de Juego de Apuestas Permanentes o Chance; y que Chanseguro cuenta con la información en línea y tiempo real del pago de premios que envia el Concesionario, las demás actividades no se han efectuado, siendo necesario para ello reestructurar el plan de acción antes descrito y poder dar cumplimiento a los seguimientos de los riesgos identificados.</t>
  </si>
  <si>
    <t>1. A través de las actividades de fiscalización se realizó verificación de soportes de premios pagados.
2. A la plataforma Chanseguro el concesionario reporta el línea y tiempo real el pago de premios.
Finalmente, el día 16 de noviembre en reunión con contratista David Pinzón se solicitó reunión para restructurar el Plan de Acción previsto.</t>
  </si>
  <si>
    <t>Verificación del juego en línea.</t>
  </si>
  <si>
    <t>El funcionario asignado de apuestas bimestralmente debe comparar el reporte diario de los aplicativos de verificación de juego en línea con el reporte mensual que entrega el concesionario, esto con el fin de evidenciar la veracidad y coherencia de la información de ventas.</t>
  </si>
  <si>
    <t>Se debe realizar un oficio para requerir al concesionario y este a la mayor brevedad debe subsanar el inconveniente.</t>
  </si>
  <si>
    <t>Informe bimestral de Juego en Línea</t>
  </si>
  <si>
    <t>Reportes de los aplicativos con que cuenta la Unidad de Apuestas Permanentes.
Declaración de Derechos de Explotación y registro diario de apuestas del concesionario
Informe bimestral de Juego en Línea</t>
  </si>
  <si>
    <t>Profesional 1 Apuestas</t>
  </si>
  <si>
    <t>Las actividades contempladas en el Plan de Acción no guardan relación con lo descrito en los controles, en ese sentido es necesario reestructurar el plan de acción y poder dar cumplimento a los seguimientos de los riesgos identificados.</t>
  </si>
  <si>
    <t>El día 16 de noviembre en reunión con contratista David Pinzón se solicitó reunión para restructurar el Plan de Acción previsto.</t>
  </si>
  <si>
    <t>1. No realización de visitas de control, inspeccion y vigilancia.
2. Bajo nivel de operativos de control al juego ilegal
3. Operativos de control con poca eficacia.
4. Mayor ganancia para los apostadores en el juego ilegal.
5. Debilidades en el proceso penal frente al delito.</t>
  </si>
  <si>
    <t>RG-13</t>
  </si>
  <si>
    <t>Posibilidad de aumento del juego ilegal</t>
  </si>
  <si>
    <t>1.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</si>
  <si>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</si>
  <si>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Controles al juego ilegal definidos contractualmente con el concesionario (Anexo control juego ilegal).</t>
  </si>
  <si>
    <t>La Unidad de Apuestas debe revisar el informe mensual que genera y reporta el concesionario sobre control de juego ilegal, debe revisar que exista evidencia de la realización de todas las actividades contempladas en el anexo de control de juego ilegal y cada una de las fases definidas.</t>
  </si>
  <si>
    <t>Informes contra el juego ilegal que presenta el concesionario</t>
  </si>
  <si>
    <t>Informe del concesionario</t>
  </si>
  <si>
    <t>Realizar seguimiento a actividades de lucha contra juego ilegal por parte del concesionario.</t>
  </si>
  <si>
    <t>Informe de seguimiento</t>
  </si>
  <si>
    <t xml:space="preserve">La Unidad de Apuestas y Control de Juegos realiza informe de seguimiento trimestral a los informes que presenta el concesionario respecto del Anexo Contra el Juego Ilegal </t>
  </si>
  <si>
    <t>Se tiene previsto que una vez recibida la información requerida al concesionario, se elaboré y presenté por parte de la Unidad de Apuestas y Control de Juegos el informe de seguimiento a las acciones contra el juego ilegal.</t>
  </si>
  <si>
    <t>Campañas de sensibilización sobre el juego ilegal</t>
  </si>
  <si>
    <t>Semestralmente el Jefe de la unidad de apuestas y la Subgerencia General con el apoyo del área de Comunicaciones y Mercadeo, debe definir las campañas a realizar en el periodo, postermente, se realiza seguimiento a la ejecución de las campañas.</t>
  </si>
  <si>
    <t>Si existen retrasos o incumplimientos se ajusta el programa.</t>
  </si>
  <si>
    <t>Política Juego Ilegal</t>
  </si>
  <si>
    <t>Soportes de realización de las campañas.</t>
  </si>
  <si>
    <t>Área de Comunicaciones y Mercadeo</t>
  </si>
  <si>
    <t>Realizar seguimiento a ejecución de campañas de sensibilización contra juego ilegal.</t>
  </si>
  <si>
    <t>Soporte de campañas ejecutadas.</t>
  </si>
  <si>
    <t>A través de Brief de campaña publicitaria, el área de mercadeo diseño estrategía de sensibilización contra el juego ilegal.</t>
  </si>
  <si>
    <t>1. Concesionario no cuenta con los documentos para recibir visita de fiscalización
2. Falta de ética profesional</t>
  </si>
  <si>
    <t>RS-02</t>
  </si>
  <si>
    <t>Posibilidad de ocurrencia de soborno al responsable de realizar visitas de inspección y fiscalización para beneficiar al concesionario</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</si>
  <si>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</si>
  <si>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Solicitud de información preliminar a la visita de inspección y fiscalización</t>
  </si>
  <si>
    <t>Cada vez que se programa la realización de visitas de inspección y fiscalización, se envía un oficio firmado por el Subgerente General o la Jefe de la Unidad de Apuestas y Control de Juegos, donde se especifica la información y soportes requeridos para la realización de las visitas.
Una vez se consolida la Información, esta queda en la carpeta compartida de la Unidad, de tal forma que cualquier colaborador de la Unidad puede acceder a ella y verificar que fue suministrada la información completa y de manera correcta.</t>
  </si>
  <si>
    <t>Se solicita de nuevo al concesionario la información faltante</t>
  </si>
  <si>
    <t>Oficio de requerimiento de documentación
Carpeta compartida en la Unidad de Apuestas Permanentes</t>
  </si>
  <si>
    <t>Subgerente General
Jefe Unidad de Apuestas</t>
  </si>
  <si>
    <t>Realizar y enviar oficio de requerimiento de información al concesionario, para visitas de inspección y fiscalización.
Compartir la información consolidada con la Unidad de Apuestas Permanentes.</t>
  </si>
  <si>
    <t>Oficio enviado
Carpeta compartida</t>
  </si>
  <si>
    <t xml:space="preserve">La Subgerencia General envío al Concesionario oficio de requerimmiento de información tanto para los informes que se generan por las Visitas de Inspección a Puntos de Venta y las Visitas de Fiscalización como Seguimiento al Contrato de Concesión del Juego de Apuestas Permanentes o Chance que efectúa la Unidad de Apuestas y Control de Juegos </t>
  </si>
  <si>
    <t>Se generaron los requerimientos a que hubo lugar frente a los informes presentados durante el periodo de seguimiento.</t>
  </si>
  <si>
    <t>Revisión del informe de inspección y fiscalización por parte del Jefe de la Unidad de Apuestas</t>
  </si>
  <si>
    <t>Una vez realizado el informe de inspección y fiscalización por parte del profesional designado, este será revisado por parte del Jefe de la Unidad.</t>
  </si>
  <si>
    <t>Revisar y dar visto bueno o solicitar ajustes al informe de inspección y fiscalización</t>
  </si>
  <si>
    <t>Informe de inspección y fiscalización</t>
  </si>
  <si>
    <t>Durante la vigencia 2021 la Unidad de Apuestas y Control de Juegos ha efectuado los informes de Visitas de Inspección a Puntos de Venta y de Visitas de Fiscalización como Seguimiento al Contrato de Concesión del Juego de Apuestas Permanentes o Chance, los cuales son remitidos al supervisor del contrato (Subgerencia General).</t>
  </si>
  <si>
    <t>Se elaboraron y presentaron por parte de la Unidad de Apuestas y Control de Juegos al supervisor del contrato (Subgerencia General), los informes de Visitas de Inspección a Establecimientos de Comercio y de Visitas de Fiscalización como Seguimiento al Contrato de Concesión del Juego de Apuestas Permanentes o Chance.</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</si>
  <si>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</si>
  <si>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RG-14</t>
  </si>
  <si>
    <t>Posibilidad de vencimiento de términos en la atención de PQRS</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</si>
  <si>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</si>
  <si>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</si>
  <si>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Atender las alertas diarias que envía el sistema SDQS sobre PQRS pendientes por gestionar, así como la matriz que envía Atención al Cliente de manera semanal</t>
  </si>
  <si>
    <t xml:space="preserve"> El responsable de atenciónal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t>
  </si>
  <si>
    <t>Si no se dan respuestas a las solicitudes de prevención del área de Atención al Cliente el funcionario del área debe informar sobre la situación por medio de un correo electrónico a la Gerente y a la Oficina de Control Interno del caso.</t>
  </si>
  <si>
    <t>Procedimiento Atención PQR PRO104-207-7
Correos electrónicos enviados por el responsable de Atención al Cliente.</t>
  </si>
  <si>
    <t>Diario por parte del sistema SDQS.
Semanal por parte de la responsable de Atención al Cliente.</t>
  </si>
  <si>
    <t>Correos electrónicos de atención al cliente</t>
  </si>
  <si>
    <t>Responsable de Atención al Cliente</t>
  </si>
  <si>
    <t>Revisar y actualizar en caso de ser pertinente el procedimiento de atención PQRS con el fin de mejorar la descripción y decisiones de desviación en el control de revisión de vencimientos diaria y semanal.</t>
  </si>
  <si>
    <t>Atención al cliente</t>
  </si>
  <si>
    <t>Procedimiento Atención PQR PRO-104-207</t>
  </si>
  <si>
    <t>El procedimiento PRO-104-207 se actualizó 4/08/2020, sin embargo se revisará la pertinencia de su actualización en el mes de octubre.</t>
  </si>
  <si>
    <t>Para el periodo reportado, no han existido retrasos en la respuesta a PQRS, de manera semanal desde el área de Atención al Cliente se envía una matriz sobre el estado de PQRS, dicha matriz se envía al líder de proceso, con copia a la Gerente y al Jefe de la Oficina de Control Interno.
Frente a la actualización del procedimiento, se está revisando la viabilidad con ocasión de la auditoría realizada al proceso por parte de la Oficina de Control Interno.</t>
  </si>
  <si>
    <t>Socialización del Manual para la gestion de peticiones ciudadanas</t>
  </si>
  <si>
    <t>Socializar periódicamente el Manual para la gestion de peticiones ciudadanas, a los usuarios del SDQS encargados al interior de la entidad, de gestionar y tramitar las PQRS que les son asignadas.</t>
  </si>
  <si>
    <t>En los casos en que ingrese un usuario nuevo, se brindará una capacitación en el manejo funcional del SDQS y la gestión de peticiones.</t>
  </si>
  <si>
    <t>Trimestralmente</t>
  </si>
  <si>
    <t>Correos electrónicos enviados</t>
  </si>
  <si>
    <t>Actualizar y aprobar las políticas del proceso de atención al cliente con el fin de incorporar las estrategias de socialización del Manual.</t>
  </si>
  <si>
    <t>Políticas del proceso actualizadas</t>
  </si>
  <si>
    <t>La Política de Atención al Cliente está pendiente de actualización, se programa para el mes de octubre.</t>
  </si>
  <si>
    <t>El Manual para la gestion de peticiones ciudadanas fue socializado el 31 de mayo, y se socializará de nuevo con todos los funcionarios el día 11 de noviembre de la presente vigencia.
La Política de Atención al Cliente se actualizará con el apoyo de la Oficina de Planeación Estratégica en el mes de noviembre, en el marco del simulacro FURAG.</t>
  </si>
  <si>
    <t xml:space="preserve">1. Ausencia de condiciones de aseguramiento, protección y prevención en los espacios laborales
2. No adopción de medidas de autocuidado y protección laboral
3. Jornadas laborales extensas
4. Riesgos laborales no identificados </t>
  </si>
  <si>
    <t>RG-15</t>
  </si>
  <si>
    <t xml:space="preserve">Posibilidad de aumento significativo en la materialización de riesgos laborales. </t>
  </si>
  <si>
    <t>1. Ausentismo laboral
2. Multas o sanciones
3. Pago de prestaciones asistenciales o económicas.
4. Atraso en el desempeño organizacional del grupo de trabajo</t>
  </si>
  <si>
    <t>Proceso de identificación y tratamiento de riesgos laboral</t>
  </si>
  <si>
    <t>Anualmente el Jefe de la unidad de talento humano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</si>
  <si>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</si>
  <si>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Matriz de riesgos en salud ocupacional</t>
  </si>
  <si>
    <t>Documentar y aprobar los métodos y criterios para gestionar el panorama de riesgos laborales en la Lotería.</t>
  </si>
  <si>
    <t>Unidad de Talento Humano</t>
  </si>
  <si>
    <t>En relación con el seguimiento a los controles, se informa que se adelantará reunión con la ARL el próximo 16 de septimebre, con el fin de realizar seguimiento y control a la entrega de productos por parte de la ARL y revisar el cunplimiento de este control.
El documento metodológico propuesto sera elaborado en el cuarto trimestre de 2021.</t>
  </si>
  <si>
    <t xml:space="preserve">Se realiza reunión con la profesional de la ARL los días 30/08/2021 y 16/09/2021 , realizando seguimiento y control del cumplimiento de actividades desarrolladas yprogramación de nuevas actividades </t>
  </si>
  <si>
    <t>Proceso gestión de incidentes y accidentes laborales</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</si>
  <si>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</si>
  <si>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</si>
  <si>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</si>
  <si>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</si>
  <si>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En relación con los controles se informa que durante el periodo descrito no se presentaron incidentes ni accidentes laborales. 
El documento metodológico propuesto sera elaborado en el cuarto trimestre de 2021.</t>
  </si>
  <si>
    <t>Se realiza actualización de la matriz de riesgos que se encuentra en la pagina de la ARL Sura, con el fin de ajustar los riesgos a los cuales se encuentran expuestos los funcionrios, trabajadore, contratistas y visitantes.  A la fecha no se han presentado accidentes ni incidentes laborales.</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</si>
  <si>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</si>
  <si>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</si>
  <si>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Realizar acciones de intervención
capacitar, higiene postural, habitos de vida saludable
verificar incapacidades</t>
  </si>
  <si>
    <t>Falta por implementar</t>
  </si>
  <si>
    <t>Generar campañas de capacitación y sensibilización sobre las practicas seguras frente a los riesgos laborales identificados.</t>
  </si>
  <si>
    <t>Listas de asistencia
Material de capacitación</t>
  </si>
  <si>
    <t xml:space="preserve">Controles: Este informe se realizará en el  mes de enero de 2022,  sobre la vigencia 2021.
Plan de accion: Se realizó capacitación sobre riesgos laborales en junio de 2021.
</t>
  </si>
  <si>
    <t>Se realiza capacitación de seguridad social el 1/09/2021 y el 19/10/2021 en orden y aseo, explicando la metodologia de las 5S.</t>
  </si>
  <si>
    <t>1. Falta de comunicación vertical y horizontal
2. Falta de reconocimiento
3. Estrés laboral
4. Falta de Motivación
5. Espacio físico no apto para el desempeño de las labores
6. Jornadas de capacitación inadecuadas a las necesidades de los servidores públicos.</t>
  </si>
  <si>
    <t>RG-16</t>
  </si>
  <si>
    <t>Posibilidad de clima organizacional o laboral en niveles inadecuados</t>
  </si>
  <si>
    <t>1. Ausentismo laboral
2. Ineficiente gestión del tiempo
3. Retraso en la realización de tareas
4. Resistencia a los cambios institucionales</t>
  </si>
  <si>
    <t>Identificación e implementación de los planes de capacitación y bienestar</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</si>
  <si>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a través de la intranet de la empresa y publicados en la página web en los meses de Enero y febrero de cada vigencia.</t>
  </si>
  <si>
    <t>Cada una de las necesidades identificadas deben ser justificadas con el fin de analizar su viabilidad. Así mismo se deben justificar los rechazos o ajustes a las necesidades.</t>
  </si>
  <si>
    <t>Procedimiento Capacitación y formación PRO.320.223
Procedimeinto gestión de calidad de vida laboral PRO.320.224</t>
  </si>
  <si>
    <t>Plan de capacitación
Programa de bienestar</t>
  </si>
  <si>
    <t>Actualizar y aprobar el procedimiento de gestion de calidad de vida laboral PRO.320.224 con el fin de incorporar las acciones tendientes a la gestion de clima laboral y el Procedimiento de inducción PRO.320.219</t>
  </si>
  <si>
    <t>Procedimeinto actualizado</t>
  </si>
  <si>
    <t>Control: Las necesidades para la vigencia 2021 fueron identificadas en el primer trimestre 2021, en enero 2022, se realizará la actividad de control descrita en ese item.
Plan de acción: Se revisaron los procedimientos los cuales no requieren modificación, sin embargo se someteran a nueva revision</t>
  </si>
  <si>
    <t>Se realizó nueva revisión de los procedimientos como plan de acción del trimestre anterior, el día 1/10/2021, y se ratifica que dichos procedimeintos no requieren modificación.</t>
  </si>
  <si>
    <t>Proceso de inducción y reinducción</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</si>
  <si>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servidores públicos y contratistas de la Lotería de Bogotá.</t>
  </si>
  <si>
    <t xml:space="preserve">Procedimiento de inducción PRO.320.219
</t>
  </si>
  <si>
    <t>Cada 2 años
Cada ingreso de personal</t>
  </si>
  <si>
    <t>Presentación de inducción
Registro inducción y reinducción</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</si>
  <si>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</si>
  <si>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</si>
  <si>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</si>
  <si>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Control: en el periodo se vinculó uan contratista a la Unidad Financiera y Contable, el Jefe de la Unidad realizó la respectiva inducción de la cua se levantó el acta correspondiente, no se vinculó personal de planta.
Plan de acción:  Se conformo el Comite de Convinvencia Laboral en el mes de Enero de 2021. </t>
  </si>
  <si>
    <t>Se realiza la reunión trimestral del Comité de Convivencia Laboral -CCL- el 27/10/2021</t>
  </si>
  <si>
    <t>Medición y análisis del clima laboral</t>
  </si>
  <si>
    <t>En el segundo semestre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</si>
  <si>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</si>
  <si>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</si>
  <si>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</si>
  <si>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Ajustar formato de inducción y reinducción-</t>
  </si>
  <si>
    <t>Esta actividad se realizará durante el cuarto trimestre de 2021.</t>
  </si>
  <si>
    <t>Para la segunda semana del mes de diciembre se realizará la inducción-reinducción al personal de la Entidad.</t>
  </si>
  <si>
    <t>Comité de convivencia laboral</t>
  </si>
  <si>
    <t>La jefe de la Unidad de TH convoca a inscripciones del Comité de Convivencia, participan todos los trabajadores oficiales, de los cuales se elige un representante por los trabajadores y la Gerencia delega un empleado Público. El Comité debe cumplir con los lineamientos establecidos mediante la Resolución 652 y 1356 de 2012 del Ministerio de Trabajo.
Semestralmente el comité debe reunirse con el propósito de analizar y superar la presuntas conductas de acoso laboral.
El comité tiene una vigencia de 2 años, se constituye mediante acta.</t>
  </si>
  <si>
    <t xml:space="preserve">Resolución 652 de 2012
</t>
  </si>
  <si>
    <t>Acta del comité de carácter confidencial</t>
  </si>
  <si>
    <t>Presidente elegido de los miembros del cómite</t>
  </si>
  <si>
    <t>Realizar la elección de Comité de Convivencia Laboral.</t>
  </si>
  <si>
    <t>Unidad de Talento Humano - Gerencia General</t>
  </si>
  <si>
    <t>Acta de constitución del Comité.</t>
  </si>
  <si>
    <t>La elección del comité de convivencia laboral se adelantó durante el primer trimestre de la vigencia.  La última reunión trimesstal se realizo el 27/10/2021.</t>
  </si>
  <si>
    <t>Plan de acción: La elección del comité de convivencia laboral se adelantó durante el primer trimestre de la vigencia.</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</si>
  <si>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</si>
  <si>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RG-17</t>
  </si>
  <si>
    <t>Posibilidad de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</si>
  <si>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</si>
  <si>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</si>
  <si>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establecidas en la Empresa. El material y contenido de la inducción debe permanecer actualizado de forma permanente.
El proceso de reinducción se debe realizar cada 2 años a todos los servidores públicos y contratistas de la Lotería de Bogotá.</t>
  </si>
  <si>
    <t>Procedimiento de inducción PRO-320-219.</t>
  </si>
  <si>
    <t>Realizar la jornada de reinducción.</t>
  </si>
  <si>
    <t>Documento de reinducción
Listados de asistencia</t>
  </si>
  <si>
    <t>Identificación e implementación del Plan Institucional de Capacitación</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</si>
  <si>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t>
  </si>
  <si>
    <t>Procedimiento Capacitación y formación PRO.320.223</t>
  </si>
  <si>
    <t>Plan Institucional de Capacitación</t>
  </si>
  <si>
    <t>Formular y ejecutar el Plan Institucional de Capacitación</t>
  </si>
  <si>
    <t>Plan Institucional de Capacitación
Listados de Asistencia
Correos de convocatoria a capacitaciones</t>
  </si>
  <si>
    <t>Se realiza ejecución y seguimiento al mismo de manera mensual</t>
  </si>
  <si>
    <t>Entrenamiento del personal en el cargo nuevo</t>
  </si>
  <si>
    <t>El Jefe inmediato o a quien delege, debe realizar un entrenamiento de la persona nueva en el cargo de acuerdo a sus funciones y entrenarlo en cada herramienta de trabajo que deba utilizar.
Adicionalmente, el funcionario que entrega el cargo, debe realizar el proceso de empalme y entrega del cargo a quien recibe el cargo.</t>
  </si>
  <si>
    <t>Acta de entrega del cargo</t>
  </si>
  <si>
    <t>Cada vez que un funcionario asume un nuevo cargo o existe un nuevo nombramiento</t>
  </si>
  <si>
    <t>No existe evidencia</t>
  </si>
  <si>
    <t>Jefe Inmediato o quien entrega el cargo</t>
  </si>
  <si>
    <t>Realizar entrega de cargo a funcionarios que asuman un nuevo cargo y entregar acta de entrega a Unidad de Talento Humano</t>
  </si>
  <si>
    <t>Funcionario que entrega el cargo</t>
  </si>
  <si>
    <t>Control: se han adelantado lso controles descritos para este riesgo, tanto para contratistas como para funcionarios que entregan por vacaciones o el caso de retiro definitivo por pensión de la jefe de le Unidad de Talento Humano.</t>
  </si>
  <si>
    <t xml:space="preserve">1. Falta de planeación de las actividades programadas
2. Inasistencia de los servidores a las capacitaciones programadas
</t>
  </si>
  <si>
    <t>RG-18</t>
  </si>
  <si>
    <t>Posibilidad de inadecuada cobertura y pertinencia de los planes de capacitación y bienestar</t>
  </si>
  <si>
    <t>1. Desactualización de los servidores en asuntos materia de su empleo
2. Procesos disciplinarios</t>
  </si>
  <si>
    <t>Procedimiento Capacitación y formación PRO.320.223
Procedimiento gestión de calidad de vida laboral PRO.320.224</t>
  </si>
  <si>
    <t>Control: Las necesidades de capacitación para la vigencia 2021 fueron identificadas en el primer trimestre 2021, las actividades de bienestra fueron aprobadas por el comité de bienestar de la entidad, se realiza segumiento  trimestral de las activiades descritas en los dos planes institucionales.
Plan de acción: Se revisaron los procedimientos los cuales no requieren modificación, sin embargo se someteran a nueva revision</t>
  </si>
  <si>
    <t>Se realizó nueva revisión de los procedimientos como plan de acción del trimestre anterior, el día 1/10/2021, y se ratifica que dichos procedimientos no requieren modificación.</t>
  </si>
  <si>
    <t>Realizar seguimiento a la implementación de los planes de capacitación y bienestar</t>
  </si>
  <si>
    <t>El jefe de la unidad de Talento Humano trimestralmente debe verificar la ejecución de lo definido en los planes de capacitación y bienestar  a través de los indicadores de desempeño.
Actividad, tiempo, cobertura de funcionarios y unidades o áreas.</t>
  </si>
  <si>
    <t>El Comité de Bienestar, reprograma aquellas actividades que no se han realizado. Y se evalua la viabilidad de correcciones en el tema de cobertura</t>
  </si>
  <si>
    <t>Procedimiento Capacitación y formación PRO.320.223
Ficha técnica de los indicadores de desempeño.
Tablero de indicadores de desempeño.</t>
  </si>
  <si>
    <t>Informe de indicadores</t>
  </si>
  <si>
    <t xml:space="preserve">Jefe Unidad de Talento Humano -  Comité de Bienestar </t>
  </si>
  <si>
    <t>Verificar la ejecución de lo definido en los planes de capacitación y bienestar  a través de los indicadores de desempeño.</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</si>
  <si>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</si>
  <si>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RG-19</t>
  </si>
  <si>
    <t>Posibilidad de inconsistencias en la liquidación de nómina</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</si>
  <si>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</si>
  <si>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</si>
  <si>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Inicio de prenómina con 5 días hábiles de anticipación</t>
  </si>
  <si>
    <t>El Profesional de nómina, cinco días hábiles de anticipación a la liquidación de la nomina,  debe crear en el modulo de Talento Humano/ nómina, del aplicativo administrativo y financiero, el periodo de la nómina a construir, con esto debe ingresar todas las novedades reportadas y así liquidar la prenómina. Debe revisar si todas las novedades están incluidas, si esta liquidando todos los conceptos de nómina, si esta completa con todos los funcionarios y verificar los calculos de las novedades excepcionales. 
Antes del cierre el Jefe de la unidad de TH debe revisar (novedades incluidas, calculos aleatorios de novedades excepcionales) 
Después de la revisión por parte del Jefe de la Unidad de Talento Humano, la Secretaría General revisa la prenómina, y una vez revisada, el Jefe de la Unidad de TH procede a efectuar el cierre.</t>
  </si>
  <si>
    <t>Realizar ajustes de correción a la prenómina, antes del cierre,
Una vez está todo OK se debe liquidar la nómina y se hace el cierre contable en el aplicativo, después del cierre  no permite ningun ajuste o movimiento y genera los asientos de contabilidad y presupuesto.
Si con posterioridad al cierre de la nómina se identifican errores en la liquidación, los mismos deberán ser reportados a la Unidad de Talento Humano, para que se realice la revisión y ajustes a que haya lugar en la siguiente nómina, dejando la evidencia sobre la respuesta pertinente.</t>
  </si>
  <si>
    <r>
      <t xml:space="preserve">Procedimiento liquidación nómina PRO.320-221-8.
</t>
    </r>
    <r>
      <rPr>
        <sz val="10"/>
        <color rgb="FFFF0000"/>
        <rFont val="Calibri"/>
        <family val="2"/>
        <scheme val="minor"/>
      </rPr>
      <t>Procedimiento Incapacidades</t>
    </r>
    <r>
      <rPr>
        <sz val="10"/>
        <color theme="1"/>
        <rFont val="Calibri"/>
        <family val="2"/>
        <scheme val="minor"/>
      </rPr>
      <t xml:space="preserve">
Base de datos de nómina en el aplicativo.
Reporte individual de nómina.</t>
    </r>
  </si>
  <si>
    <t>Base de datos de nómina en el aplicativo.
Nómina definitiva impresa.</t>
  </si>
  <si>
    <t>Profesional I (Unidad de Talento Humano)
Jefe de la Unidad de Talento Humano</t>
  </si>
  <si>
    <t>Actualizar el procedimiento de liquidación de nómina donde se incluya la desviación o error detectada después de generar la nomina, y revisión por parte de Secretaría General.</t>
  </si>
  <si>
    <t xml:space="preserve">
Control: Se está en proceso de actualziación del palicativo, de acuerdo a los errores encontrados al generar la nómina.</t>
  </si>
  <si>
    <t>Control: Se está en proceso de actualización del aplicativo, de acuerdo a los errores encontrados al generar la nómina.</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</si>
  <si>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</si>
  <si>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RG-20</t>
  </si>
  <si>
    <t>Posibilidad de incoherencia de los estados financieros (Falta de coherencia y veracidad).</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</si>
  <si>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</si>
  <si>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</si>
  <si>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</si>
  <si>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Diariamente el tesorero debe descargar los archivos de recaudo del portal de cada banco, estos archivos son entregados al profesional de financiera que se encarga de cargar el registro en el aplicativo interno.
El auxiliar de tesoreria debe cargar en el aplicativo las consignaciones de promocionales entregadas por la unidad de apuestas. mensualmente consignaciones de arrendamientos, créditos de vivienda, gastos de administración y premios caducos y otros rubros eventuales.
Mensualmente el profesional y/o  el responsable asignado por la Unidad Financiera y Contable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</si>
  <si>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</si>
  <si>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</si>
  <si>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Carpeta de conciliaciones bancarias</t>
  </si>
  <si>
    <t>Jefe de la Unidad Financiera y Contable
Profesional de la Unidad Financiera y Contable</t>
  </si>
  <si>
    <t>Actualizar documento existente o crear uno nuevo donde se estipule que el el jefe de la unidad anualmente debe solicitar el cronograma de capacitaciones y actualizaciones normativas, con el fin de mantener los conocimientos actualizados con respecto a la Contaduría General.</t>
  </si>
  <si>
    <t>Se solicitó a la Unidad de Talento Humano la inclusión de capacitaciones en temas financieros y contables</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</si>
  <si>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</si>
  <si>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</si>
  <si>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</si>
  <si>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</si>
  <si>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Circular con el cronograma de entrega de información
Correo electrónico</t>
  </si>
  <si>
    <t>Tesorero(a)
Auxiliar Administrativo de Tesorería
Jefe de la Unidad Financiera y Contable</t>
  </si>
  <si>
    <t>Coordinar las capacitaciones requeridas con TH</t>
  </si>
  <si>
    <t>Jefe de la Unidad Financiera y Contable</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</si>
  <si>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</si>
  <si>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</si>
  <si>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</si>
  <si>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Programación de capacitaciones</t>
  </si>
  <si>
    <t>Solicitud
Plan de capacitaciones</t>
  </si>
  <si>
    <t>Solicitar programación de capacitaciones</t>
  </si>
  <si>
    <t>Se solicitó a la Unidad de Talento Humano la inclusión de capacitaciones en temas financieros y contables. Dentro del Plan de Capacitaciones se encuantran incluidas éstas capacitaciones.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</si>
  <si>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</si>
  <si>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RC-04</t>
  </si>
  <si>
    <t>Posibilidad de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</si>
  <si>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</si>
  <si>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</si>
  <si>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</si>
  <si>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</si>
  <si>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</si>
  <si>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</si>
  <si>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</si>
  <si>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</si>
  <si>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</si>
  <si>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</si>
  <si>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</si>
  <si>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</si>
  <si>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 xml:space="preserve">Se da cumplimiento a los lineamientos establecidos en el protocolo de seguridad y manejo de las cuentas,  En lo referente a los componentes de seguridad  en el  manejo de las claves de seguridad de las cajas fuertes ubicadas en el area de tesoreria, donde se custodian  los tokens para el manejo de las cuentas bancarias. </t>
  </si>
  <si>
    <t xml:space="preserve">Se da cumplimiento a los lineamientos establecidos en el protocolo de seguridad y manejo de las cuentas,  en lo referente a los componentes de seguridad  en el  manejo de las claves de seguridad de las cajas fuertes ubicadas en el area de tesoreria, donde se custodian  los tokens para el manejo de las cuentas bancarias. </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</si>
  <si>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</si>
  <si>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</si>
  <si>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</si>
  <si>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</si>
  <si>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Diseñar e implementar un formato de Relación de Tokens manejo Tesorería</t>
  </si>
  <si>
    <t>Tesorera</t>
  </si>
  <si>
    <t>Formato de Relación de Tokens manejo Tesorería</t>
  </si>
  <si>
    <t xml:space="preserve">Se aprobó el formato FRO310-424-1 por parte del comité Institucional de Gestión y Desempeño el dia 30-07-2021, donde se relacionan los Tokens utilizados para el manejo de las cuentas Bancarias </t>
  </si>
  <si>
    <t>Actividad cumplida el 30 de julio, la documentación se encuentra actualizada.</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</si>
  <si>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</si>
  <si>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</si>
  <si>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</si>
  <si>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</si>
  <si>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</si>
  <si>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</si>
  <si>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</si>
  <si>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Se cuenta con carpeta custodiada en la caja fuerte de la tesoria que contiene las actas de control de cheques pendientes de giro,igualmente carpeta que contiene  los titulos valores CDTS.</t>
  </si>
  <si>
    <t>Se cuenta con carpeta custodiada en la caja fuerte de la tesoria que contiene las actas de control de cheques pendientes de giro,igualmente carpeta que contiene  los titulos valores CDTS, con corte a 31 de octubre.</t>
  </si>
  <si>
    <t>1. Posibilidad de que por directriz de de un órgano superior como Alta Gerencia o Secretaría Distrital de Hacienda se unifiquen todos los recursos en una sola entidad financiera.
2. Políticas de las entidades financieras en la captación de recursos</t>
  </si>
  <si>
    <t>RF-02</t>
  </si>
  <si>
    <t>Posibilidad de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</si>
  <si>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</si>
  <si>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</si>
  <si>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No hacer apertura ni cierre de cuentas bancarias sin autorización expresa de la Gerente General, acorde al Protocolo de seguridad y manejo de las cuentas</t>
  </si>
  <si>
    <t>Realizar la aplicación del lineamiento plasmado en el Protocolo de seguridad y manejo de las cuentas, en lo referente a apertura y cierre de cuentas.</t>
  </si>
  <si>
    <t>Registro e información que se envía a los bancos para apertura de cuentas.</t>
  </si>
  <si>
    <t>Tesorero(a)
Gerente General</t>
  </si>
  <si>
    <t>Realizar apertura o cierre de cuentas bancarias con autorización expresa de la Gerente General.</t>
  </si>
  <si>
    <t>Gerente General
Tesorería</t>
  </si>
  <si>
    <t>Soporte de apertura o cierre de cuenta bancaria</t>
  </si>
  <si>
    <t xml:space="preserve">En el mes de agosto del año en curso, se realizó la cancelación de una cuenta de ahorros del banco de occidente, cumpliendo con lo establecido en el protocolo de mane de cuentas, documentos que reposan en carpeta en la oficina de tesoreria. </t>
  </si>
  <si>
    <t>Desde la cancelación de cuenta de ahorros reportada con corte a agosto, no se ha realizado nuevamente una cancelación ni apertura de cuentas.</t>
  </si>
  <si>
    <t>Realizar apertura de cuentas bancarias en entidades financieras con calificación alta según las calificadoras de riesgo.</t>
  </si>
  <si>
    <t>La Lotería de Bogotá solicita la calificación de las entidades financieras donde se encuentran los recursos.</t>
  </si>
  <si>
    <t>Cada vez que se abra una cuenta bancaria nueva</t>
  </si>
  <si>
    <t>Soporte de calificación de entidades financieras</t>
  </si>
  <si>
    <t>Tesorero(a)</t>
  </si>
  <si>
    <t>Tesorería</t>
  </si>
  <si>
    <t>Soportes de calificación de entidades financieras</t>
  </si>
  <si>
    <t>En la vigencia 2021, No se ha realizado apertura de cuentas bancarias.</t>
  </si>
  <si>
    <t>Desde la cancelación de cuenta de ahorros reportada con corte a agosto, no se ha realizado nuevamente una cancelación ni apertura de cuentas.
Pese a lo anterior, se cuenta con soporte de calificaciones de entidades financieras actualizada.</t>
  </si>
  <si>
    <t>Verificación de saldos de cuentas en libros auxiliares y en el balance general de la Lotería de Bogotá.</t>
  </si>
  <si>
    <t>La Unidad Financiera realiza el cruce de información con libros auxiliares y extractos bancarios en forma mensual, para realizar las conciliaciones bancarias.</t>
  </si>
  <si>
    <t>Si se presenta un error en un registro contable, se analiza el origen del registro, se realiza el control de la información por parte del Jefe de la Unidad Financiera y el Tesorero(a).</t>
  </si>
  <si>
    <t>Procedimiento Generación de estados financieros PRO-301-249</t>
  </si>
  <si>
    <t>Concilicación bancaria mensual</t>
  </si>
  <si>
    <t>Verificar saldos de cuentas en libros auxiliares y en el balance general de la Lotería de Bogotá.</t>
  </si>
  <si>
    <t>Se han efectuado las conciliaciones bancaras para cada mes del año</t>
  </si>
  <si>
    <t>La Unidad Financiera y Contable realiza conciliaciones mensuales de los saldos de las cuentas bancarias y se trabaja en conjunto con el auxiliar de Tesorería para determinar diferencias, si se presentan.</t>
  </si>
  <si>
    <t>1. Falla en el sistema (aplicativo de los bancos)
2. Error humano involuntario</t>
  </si>
  <si>
    <t>Posibilidad de doble pago a un mismo tercero</t>
  </si>
  <si>
    <t>1. Pagar dos veces por el mismo concepto
2. Disminución de recursos económicos
3. Investigaciones por órganos de control</t>
  </si>
  <si>
    <t>Llevar una relación de las órdenes de pago aprobadas para giro</t>
  </si>
  <si>
    <t>Diariamente el auxiliar de Tesorería lleva una relación de las órdenes de pago, y posteriormente se envía al tesorero para su giro.</t>
  </si>
  <si>
    <t>Procedimiento Gestión de Egresos PRO-310-246-9</t>
  </si>
  <si>
    <t>Cada vez que se debe realizar un pago</t>
  </si>
  <si>
    <t>Órdenes de pago aprobadas para giro</t>
  </si>
  <si>
    <t>Tesorero General</t>
  </si>
  <si>
    <t>Verificación de los pagos exitosos</t>
  </si>
  <si>
    <t>Diariamente, el tesorero verifica los pagos exitosos frente a los movimientos bancarios.</t>
  </si>
  <si>
    <t>Reporte del banco del pago exitoso</t>
  </si>
  <si>
    <t>1. Inadecuado control de inventarios
2. Inadecaudo sitio de almacenamiento
3. Falta de mantenimiento a los bienes
4. Incumplimiento de las condiciones de manipulación y almacenamiento de los bienes
5. Sustracción no autorizada de elementos</t>
  </si>
  <si>
    <t>RC-05</t>
  </si>
  <si>
    <t>Posibilidad de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</si>
  <si>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</si>
  <si>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</si>
  <si>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Realizar inventario (elementos de consumo) físico trimestral y control de consumo por área</t>
  </si>
  <si>
    <t>El almacenisma trimestralmente debe emitir un listado de existencias a través del aplicativo en el cual se relacionan las cantidades existentes por sistema de cada elemento de consumo, y se confonta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</si>
  <si>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</si>
  <si>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</si>
  <si>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</si>
  <si>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</si>
  <si>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Actualizar el procedimiento de inventario para incorporar el control trimestral de elementos devolutivos, incluyendo los casos de 1. Vacaciones, 2. Traslados, 3. Retiros. Formatos PRO.330.238 y PRO.330.240.</t>
  </si>
  <si>
    <t>Jefe Unidad de Recursos Físicos - Almacenista - CIGYD</t>
  </si>
  <si>
    <t>El procedimiento de inventario PRO-330-240 se actualizó el 13-07-2020, donde se incluyeron políticas de operación, estableciendo que el control de inventarios se lleva de forma permanente, se hace verificacion anual, cuando los funcionarios salen a vacaciones, tengan traslados o se retiren.
De otro modo, el procedimiento Administración de bienes y/o elementos devolutivos o de consumo se actualizó el 31-08-2020.</t>
  </si>
  <si>
    <t xml:space="preserve">Realizar inventario (elementos de consumo y devolutivos) físico anual </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</si>
  <si>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</si>
  <si>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</si>
  <si>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</si>
  <si>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t>
  </si>
  <si>
    <t>Almacenista
Jefe Unidad de Recursos Físicos</t>
  </si>
  <si>
    <t>Documentar, revisar y aprobar los lineamientos necesarios que definan la seguridad y vigilancia del CCTV en la Lotería.</t>
  </si>
  <si>
    <t>Lineamientos de seguridad</t>
  </si>
  <si>
    <t>Los lineamientos se documentarán en el último trimestre de la vigencia.</t>
  </si>
  <si>
    <t>Verificación de elementos devolutivos cada vez que exista: 1. Vacaciones, 2. Traslados, 3. Retiros.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</si>
  <si>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</si>
  <si>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</si>
  <si>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</si>
  <si>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</si>
  <si>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</si>
  <si>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CCTV en el almacén (entrada, interior con sensor de movimiento) y el resto de las instalaciones de la Entidad.</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</si>
  <si>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</si>
  <si>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El área de sistemas debe ajustar las cámaras que no esten grabando
Se debe realizar solicitud y autorización de los arreglos</t>
  </si>
  <si>
    <t>Contrato de vigilancia</t>
  </si>
  <si>
    <t>Soporte de mantenimiento preventivo realizado por la Lotería de Bogotá.</t>
  </si>
  <si>
    <t>Supervisor del contrato de vigilancia</t>
  </si>
  <si>
    <t>Polizas: 1. Todo Riesgo daños combinados, 2. Poliza de manejo, 3. Poliza contra hurto</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</si>
  <si>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</si>
  <si>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cobreo respectivo
Perdida de una elemento informar adjuntar copia del denuncio y se inicia el proceso de igual o mejor . No se da cpon plata</t>
  </si>
  <si>
    <t>Polizas físicas
copia digital en la red de RF</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</si>
  <si>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</si>
  <si>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</si>
  <si>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incremento en el consumo de recursos (Agua, Luz, Papel, Toner) que afectan o impactan el medio ambiente</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</si>
  <si>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</si>
  <si>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</si>
  <si>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Política de comprar elementos amigables con el medio ambiente para papeleria y cafetería.</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</si>
  <si>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</si>
  <si>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</si>
  <si>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</si>
  <si>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</si>
  <si>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
Carpeta PIGA</t>
  </si>
  <si>
    <t>Implementar campañas de sensibilización y capacitación sobre el uso y consumo de recursos que afectan el medio ambiente.</t>
  </si>
  <si>
    <t>Piezas de comunicación</t>
  </si>
  <si>
    <t>Revisiones preventivas a los sistemas eléctricos e hidro sanitarios que eviten fugas y generen afectaciones a la salud y el medio ambiente
Correos institucionales de sensibilización sobre el uso racional de los recursos.
Control de consumos de energía y agua
Publicaciones en carteleras sobre el cuidado del medio ambiente y el reciclaje
Selección de proveedores mediante la plataforma Colombia compra eficiente, los cuales cumplen con criterios ambientales.
Inclusión de cláusulas ambientales al 100% de los contratos de prestación de servicios.</t>
  </si>
  <si>
    <t>Ahorradores físicos de agua en los puntos consumo.</t>
  </si>
  <si>
    <t xml:space="preserve">En el PIGA se tiene identificado todos los puntos de consumo y cada punto tiene ahorrador
Informe de consumos </t>
  </si>
  <si>
    <t>Todero de la administración atiende los requerimeintos de fugas</t>
  </si>
  <si>
    <t>PIGA</t>
  </si>
  <si>
    <t>Carpeta PIGA
Informe PIGA (STORM)
Plan de Acción Institucional de Gestión Ambiental</t>
  </si>
  <si>
    <t>Gestor Ambiental
Jefe Unidad de Recursos Físicos
Referente PIGA</t>
  </si>
  <si>
    <t>Actualizar las políticas operativas del proceso con el fin de incorporar aquellas que definan y reglamenten el control y consumo de papelería</t>
  </si>
  <si>
    <t>Políticas actualizadas</t>
  </si>
  <si>
    <t>No se ha realizado la actualización</t>
  </si>
  <si>
    <t>Control del consumo de papeleria por dependencia.</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</si>
  <si>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</si>
  <si>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</si>
  <si>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</si>
  <si>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</si>
  <si>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RC-06</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</si>
  <si>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</si>
  <si>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</si>
  <si>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</si>
  <si>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t>Seguimiento permanente a la ejecución de los contratos por parte de los supervisores.</t>
  </si>
  <si>
    <t>El artículo 83 de la Ley 1474 de 2011, indica que la supervisión contractual consiste en el seguimiento técnico, administrativo, financiero, contable y jurídico que, sobre el cumplimiento del objeto del contrato, es ejercida por la misma entidad estatal a través de los supervisores cuando dicha actividad no requiere de conocimientos especializados.
El supervisor deberá revisar y analizar los informes presentados por el contratista para el pago conforme a las estipulaciones contractuales antes de certificar el cumplimiento y avalar el pago, los cuales deben reflejar la certeza del cumplimiento de las obligaciones contractuales, anexando los productos o documentos que soporten la actividad y sean pertinentes para el efecto</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</si>
  <si>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</si>
  <si>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</si>
  <si>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</si>
  <si>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</si>
  <si>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Inventario
- Administración de bienes y/o elementos devolutivos de consumo
- Baja de bienes.</t>
  </si>
  <si>
    <t>Jefe de Unidad de Recursos Físicos</t>
  </si>
  <si>
    <t>Procedimientos actualizados cuando se requiera</t>
  </si>
  <si>
    <t>Frente a las actualizaciones de procedimientos se reporta lo siguiente:
Procedimiento Seguimiento Contractual PRO-103-235 fue actualizado el 04-06-2019.
Procedimiento Inventario PRO-330-240 fue actualizado el 13-07-2020
Procedimiento Baja de bienes PRO-330-239 fue actualizado el 31-08-2020.</t>
  </si>
  <si>
    <t>Capacitación permanente a los supervisores de contratos</t>
  </si>
  <si>
    <t>En relación con las funciones y responsabilidades de los supervisores, mínimo anualmente se realizará una capacitación a los supervisores de los contratos por parte de la Secretaria General, la Secretaria Jurídica Distrital o contratista externo.</t>
  </si>
  <si>
    <t>Politica de Prevencion del Daño Antijurídico adoptado por el Comité de conciliacion de la Lotería de Bogotá.</t>
  </si>
  <si>
    <t>Listas de asistencia a la capacitación</t>
  </si>
  <si>
    <t>Realizar la capacitación</t>
  </si>
  <si>
    <t>Listados de asistencia</t>
  </si>
  <si>
    <t>Se programó capacitación para el día 30 de septiembre de 2021, la realizará una profesional designada de Secretaría General</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</si>
  <si>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</si>
  <si>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RS-03</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</si>
  <si>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</si>
  <si>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</si>
  <si>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</si>
  <si>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t>Revisión de los estudios y documentos previos</t>
  </si>
  <si>
    <t>El Jefe del área dueña de la necesidad debe revisar y firmar los  estudios previos,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la forma de pago, que podrá ser anticipo o pago anticipado, mensual, o por fracción de mes entre otros.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 Análisis de sector y estudio de mercado.
Control de Legalidad por parte de Secretaría General.</t>
  </si>
  <si>
    <t>Manual contratacion
Procedimiento Contratación abierta PRO.103.233
Procedimiento Contratación directa PRO.103.383
Procedimiento Contratación privada PRO.103.384</t>
  </si>
  <si>
    <t>Estudios y documentos previos
Pliego de Condiciones</t>
  </si>
  <si>
    <t>Revisar los estudios y documentos previos</t>
  </si>
  <si>
    <t>La Secretaria General  de acuerdo con el manual de contratación realizará el control de legalidad. La Unidad Financiera y Contable determinará los requisitos habilitantes de carácter financieros, cuando a ellos hubiera lugar. Cualquier área de la entidad podrá realizar observaciones a los pliegos. Revisión de los pliegos por parte del comite estructurador y evaluador, de acuerdo al manual de contratación.</t>
  </si>
  <si>
    <t>Revisar los pliegos de condiciones</t>
  </si>
  <si>
    <t>Se realiza control de legalidad a los documentos, la evidencia reposa en los correos electrónicos</t>
  </si>
  <si>
    <t>Evaluar propuestas y revisión de inhabilidades e incompatibilidades.</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</si>
  <si>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</si>
  <si>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</si>
  <si>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 xml:space="preserve">Informes de evaluación/ Acta de comité de contratación </t>
  </si>
  <si>
    <t>El profesional asignado por la Secretaría General debe revisar y verificar documentos que soportan la contratación y proyectar minuta del anexo de  las condiciones contractuales, conforme a lista de chequeo
Una vez cumplidos todos los requisitos se elaborar la minuta del anexo de  las condiciones contractuales.</t>
  </si>
  <si>
    <t>Lista de chequeo
Minuta de contrato</t>
  </si>
  <si>
    <t>Se realiza control de legalidad a los documentos y se proyecta minuta para aprobación del líder del proceso.</t>
  </si>
  <si>
    <t>Revisar y aprobar póliza de garantía, cuando aplique de acuerdo con el análisis realizado en el estudio previo en concordancia con el manual de contratación.</t>
  </si>
  <si>
    <t>El profesional asignado por la Secretaría General, deberá revisar y aprobar la garantía de acuerdo con lo exigido en el contrato</t>
  </si>
  <si>
    <t>Garantía</t>
  </si>
  <si>
    <t xml:space="preserve">Se realiza la actividad de acuerdo con la función de la SG y se verifica su pertinencia frente al proceso </t>
  </si>
  <si>
    <t>1. Exigencia de acciones de subordinación sobre los contratistas de la Lotería, que limiten la autonomía
2. Contratos que no cumplen los criterios establecidos para la contratación de prestación de servicios</t>
  </si>
  <si>
    <t>Posibilidad de configuración de contrato realidad</t>
  </si>
  <si>
    <t>1. Reclamaciones administrativas
2. Demandas judiciales
3. Condenas para la entidad</t>
  </si>
  <si>
    <t>Análisis y justificación de la necesidad en la estructuración de los documentos previos</t>
  </si>
  <si>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</si>
  <si>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</si>
  <si>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</si>
  <si>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Reponsable de la Secretaría General</t>
  </si>
  <si>
    <t>Formular y presentar ante el CIGYD para su aprobación, la Guía Metodológica para Identificar, Asignar y Diligenciar la matriz de riesgos asociados a los procesos de contratación que adelante la Lotería de Bogotá</t>
  </si>
  <si>
    <t>Guía</t>
  </si>
  <si>
    <t>Capacitación a los supervisores de contrato en la adecuada relación con los contratistas</t>
  </si>
  <si>
    <t>El responsable de Secretaría General, anualmente debe realizar al menos una capacitación dirigida a los supervisores de contrato sobre la adecuada relación con los contratistas.</t>
  </si>
  <si>
    <t>Plan de Acción de Política de Prevención del Daño Antijurídico</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</si>
  <si>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</si>
  <si>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RC-08</t>
  </si>
  <si>
    <t>Posibilidad de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</si>
  <si>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</si>
  <si>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</si>
  <si>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Recepción de las solicitudes de registro</t>
  </si>
  <si>
    <t>El auxiliar administrativo SICA verifica que la solicitud cuente con información mínima para buscar los archivos.</t>
  </si>
  <si>
    <t>Toda solicitud debe estar avalada por el Jefe.
Si dicha solicitud no cumple con los parametros definidos por la Lotería esta debe ser devuelta para el respectivo ajuste o la comunicación sobre la no viabilidad del prestamo.</t>
  </si>
  <si>
    <t>El Procedimiento Gestión de archivo PRO-330-213, no tiene documentado el control y tampoco se han definido los lineamientos de prestamo</t>
  </si>
  <si>
    <t>Cada vez que ocurra una solicitud de prestamo de documentos</t>
  </si>
  <si>
    <t>Formato de consulta, préstamo y devolución de documentación y/o información FRO-330-397-1</t>
  </si>
  <si>
    <t>Auxiliar Administrativo SICA</t>
  </si>
  <si>
    <r>
      <t xml:space="preserve">*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
</t>
    </r>
    <r>
      <rPr>
        <sz val="11"/>
        <rFont val="Calibri"/>
        <family val="2"/>
        <scheme val="minor"/>
      </rPr>
      <t>* Realizar jornadas de capacitación en buenas prácticas de Gestión Documental</t>
    </r>
  </si>
  <si>
    <t>Formato de consulta, préstamo y devolución de documentación y/o información FRO-330-397-1 con la trazabilidad de la información prestada</t>
  </si>
  <si>
    <t>La Unidad de Recursos Fisicos y el proceso de Gestión Documental realiza reunion para definir los lineamientos para la consulta, préstamo y/o devolución de la información  (Acta de Reunion)
Así mismo realiza migración del formato FR0-330-397-1 a xls de microssoft para permitir el control del prestamo y/o consulta y llevar la trazabilidad el cual se encuentra en periodo de aplicación</t>
  </si>
  <si>
    <t>Esta actividad se le dio cumplimiento, teniendo en cuenta, que el formato FRO-330-397 de control del prestamo y/o consulta se encuentra debidamente aprobado por la Oficina de Planeación</t>
  </si>
  <si>
    <t>Registrar los préstamos aprobados</t>
  </si>
  <si>
    <t>El auxiliar administrativo SICA una vez se ha aprobado el préstamo documental debe registrar en el formato respectivo la información pertinente del prestamo.</t>
  </si>
  <si>
    <t>Todo prestamo documental debe ser registrado en la planilla de control de préstamo</t>
  </si>
  <si>
    <t>El Procedimiento Gestión de archivo PRO-330-213 no define claramente que cada préstamo debe ser registrado en la planilla de control</t>
  </si>
  <si>
    <t>Cada vez que se entregue documentación de prestamo</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</si>
  <si>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</si>
  <si>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</si>
  <si>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Se encuentra programado para el mes de noviembre de la presente vigencia</t>
  </si>
  <si>
    <t>Se presenta un avance para este trimestre de un 40% en la elaboración el instructivo de préstamo y consulta</t>
  </si>
  <si>
    <t>Verificación de los documentos devueltos por prestamo</t>
  </si>
  <si>
    <t>El auxiliar administrativo SICA una vez reciba la devolución del documento o expediente prestado este debe inspeccionar las condiciones físicas, de integridad y completitud que tengan. Estas condiciones deben cumplir los lineamientos definidos en la Lotería.</t>
  </si>
  <si>
    <t xml:space="preserve">En caso de que el documento o expediente prestado no cuente con las condiciones físicas, de integridad y completitud, </t>
  </si>
  <si>
    <t>El Procedimiento Gestión de archivo PRO-330-213 no contempla las decisones o alternativas frente a la detección de desviaciones.</t>
  </si>
  <si>
    <t>Cada vez que se devuelve la documentación prestada</t>
  </si>
  <si>
    <t>Verificar transferencias de documentación recibidas</t>
  </si>
  <si>
    <t>El auxiliar administrativo SICA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</si>
  <si>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</si>
  <si>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</si>
  <si>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</si>
  <si>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</si>
  <si>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</si>
  <si>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Realizar verificación  y consolidación del Formato único de Inventario documental de la información enviada por los archivos de gestión objeto de transferencia primaria.</t>
  </si>
  <si>
    <t xml:space="preserve">Formato Unico Inventario documental consolidado
</t>
  </si>
  <si>
    <t>De acuerdo a la verificación y consolidación del Formato Unico Inventario documental de 16 Áreas Productoras se han recepcionado 2  archivos FUID correspondientes a Gerencia General y Oficina de Control Interno de los cuales Gerencia cumple al 100% y Oficina de Control Interno debe realizar ajustes</t>
  </si>
  <si>
    <t>De acuerdo a la verificación y consolidación del Formato Unico Inventario documental de 16 Áreas Productoras se han recepcionado los siguientes inventarios documentales:        Gerencia General
Secretaria General 
Tesorreía</t>
  </si>
  <si>
    <t>Verificar que todos los correos que entran a la bandeja de SIGA sean radicados y direccionados al área responsable, y que los correos que salgan se verifica que cuenten con certificado de entrega</t>
  </si>
  <si>
    <t>Diariamente el auxiliar administrativo SICA revisa la bandeja de entrada, analiza, y confronta con los correos que se encuentren en el cuadro de radicados, posteriormente se envía un reporte diario.
Clasificar que información que se va a radicar no sea publicidad o spam.
Se contrasta con el cuadro de pendientes por radicar.
Para los correos de salida, el sistema cuenta con certificado de entrega.</t>
  </si>
  <si>
    <t>Si algún correo de entrada no se ha radicado, se contrasta con el cuadro de pendientes por radicar, se identifica el correo, y si aplica (no es publicidad o spam), se radica</t>
  </si>
  <si>
    <t>El Procedimiento Gestión de archivo PRO-330-213-9 falta actualizar el procedimiento, incluyendo los controles diseñados.</t>
  </si>
  <si>
    <t>Correo electrónico con cuadro de relación de correos y observaciones de novedades</t>
  </si>
  <si>
    <t>Llevar control de la radicación comunicaciones oficiales  mediante matriz de control de radicación</t>
  </si>
  <si>
    <t>Matriz de Control de Comunicaciones oficiales</t>
  </si>
  <si>
    <t>Se realiza matriz de seguimiento de comunicaciónes oficiales desde el me de marzo de 2021 el cual se adjunta los soportes con corte a 30 de agosto de 2021</t>
  </si>
  <si>
    <t>Se realiza matriz de seguimiento de comunicaciones oficiales con corte a 30 de septiembre de 2021.</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</si>
  <si>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</si>
  <si>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RG-21</t>
  </si>
  <si>
    <t>Posibilidad de desactualización de la documentación metodológica de la Lotería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</si>
  <si>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</si>
  <si>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</si>
  <si>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Auditorías internas de calidad y gestión</t>
  </si>
  <si>
    <t>El profesional auditor designado debe desarrollar la auditoría de acuerdo a lo definido previamente en el Plan Anual de Auditoría vigente.</t>
  </si>
  <si>
    <t>Todos los hallazgos y no conformidades detectadas en los procesos de auditoria interna deben ser analizados y tratados por el auditado.
Este tratamiento incluye correcciones y acciones correctivas necesarias, por tal motivo es necesario realizar un buen anàlisis de causas sobre cada hallazgo o no conformidad.</t>
  </si>
  <si>
    <t>Procedimiento Auditorías Internas PRO-102-253-9.</t>
  </si>
  <si>
    <t>Informes de auditoría</t>
  </si>
  <si>
    <t>Auditor líder seleccionado</t>
  </si>
  <si>
    <t xml:space="preserve">Implementar controles y seguimiento para la revisión del estado de actualización de los proceso de Gestión Documental,  en los cuales se comprometa a responsables de cada proceso </t>
  </si>
  <si>
    <t>Profesional Gestión Documental</t>
  </si>
  <si>
    <t>Actas de reunion
Matriz de seguimiento de compromisos - Areas Productoras</t>
  </si>
  <si>
    <t>Se realiza visitas de seguimiento a las Áreas productoras para fungir el fortalecimiento del proceso de gestión documental (Actas de Reunion - matriz de Seguimiento)</t>
  </si>
  <si>
    <t>Sensibilización y capacitación en gestión documental</t>
  </si>
  <si>
    <t>El equipo de Gestión Documental de la Unidad de Recursos Físicos debe realizar capacitación en temas relacionados a la gestión documental, articulado con el Plan Institucional de Capacitación.</t>
  </si>
  <si>
    <t>Procedimiento Capacitación y Formación 320-223-9</t>
  </si>
  <si>
    <t>Cuatrimestral</t>
  </si>
  <si>
    <t>Memorias de capacitación
Listas de asistencia</t>
  </si>
  <si>
    <t>Equipo de Gestión Documental</t>
  </si>
  <si>
    <t xml:space="preserve">Documentar y aprobar los lineamientos definidos para el control de sensibilización y capacitación, definiendo políticas claras en el tema dentro del proceso de gestión documental. </t>
  </si>
  <si>
    <t>Memorias - Listado de Asistencia</t>
  </si>
  <si>
    <t>El proceso de Gestión Documental realiza tres(3) sesiones de  capacitación articulada con el Plan Institucional de Capacitación  (Memorias -Listados de Asitencia)</t>
  </si>
  <si>
    <t>Se realizó capacitación el día 27 de noviembre de 2021, referente a: -Intrumentos archivísticos:
-Cultura arhivística 
-Procedimiento Gestión Documental
-Conservación Documental</t>
  </si>
  <si>
    <t>1. Espacio de Archivo que no cumple condiciones de almacenamiento
2. Falta de estrategias, lineamientos para la conservación de la información fisica
3. Practica inadecuada del manejo de la información</t>
  </si>
  <si>
    <t>RG-22</t>
  </si>
  <si>
    <t>Posibilidad de perdida de memoria institucional  en las diferentes fases del ciclo de vida del documento</t>
  </si>
  <si>
    <t>1. Incumplimiento de lineamientos y directrices  que permitan cumplir con la condiciones de almacenamiento
2.  Hallazgos por entes de control 
3. Deterioro de la información física</t>
  </si>
  <si>
    <t>Elaboración del Plan de Conservacón Documental</t>
  </si>
  <si>
    <t>El equipo de Gestión Documental de la Unidad de Recursos Físicos debe elaborar el componente de Conservación Documental  a travez del Plan de Conseración Documental</t>
  </si>
  <si>
    <t>Sistema integrado de  Conservación</t>
  </si>
  <si>
    <t>Plan de Conservación Documental</t>
  </si>
  <si>
    <t>Elaborar lineamientos y estrategias que permital la conservación Documental de la información en Físico</t>
  </si>
  <si>
    <t>El Procesos de Gestión Documental elabora plan de Trabajo y esntregables de plan de conservación documental para diseñar los lineamiento sy estrategias en el componente de conservación documental adjunta (Plan de Trabajo - Avance Plan de Conservación Documental)</t>
  </si>
  <si>
    <t>Se elaboró el Plan de Conservación Documental por parte del profesional en conservación, dicho documento fue remitido al Archivo de Bogotá para su revisión y concepto técnico.</t>
  </si>
  <si>
    <r>
      <t xml:space="preserve">1. Falta de continuidad del sistema eléctrico.
2. Incumplimiento del programa de mantenimiento del sistema de soporte eléctrico (UPS y Planta eléctrica).
3. Entrada de virus informático en los sistemas tecnológicos.
</t>
    </r>
    <r>
      <rPr>
        <sz val="10"/>
        <rFont val="Calibri"/>
        <family val="2"/>
        <scheme val="minor"/>
      </rPr>
      <t>4. Inadecuados diseños y arquitectura tecnológica.</t>
    </r>
    <r>
      <rPr>
        <sz val="10"/>
        <color theme="1"/>
        <rFont val="Calibri"/>
        <family val="2"/>
        <scheme val="minor"/>
      </rPr>
      <t xml:space="preserve">
5. Contratación con un único proveedor para los dos canales de internet con que cuenta la Lotería de Bogotá.
6. Capacidad tecnológica deficiente.
7. Dependencia de pocos proveedores para el mantenimiento y mejora de los sistemas de información.
8. Contratación inoportuna de servicios, licencias y plataformas tecnológicas sensibles para el negocio.</t>
    </r>
  </si>
  <si>
    <t>RG-23</t>
  </si>
  <si>
    <t>Posibilidad de falta de continuidad o fallas en los sistemas de información y herramientas tecnológicas.</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</si>
  <si>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</si>
  <si>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</si>
  <si>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</si>
  <si>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antes de terminar el contrato vigente de mantenimeinto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</si>
  <si>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</si>
  <si>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</si>
  <si>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</si>
  <si>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Profesional Especializado de Sistemas</t>
  </si>
  <si>
    <t>Revisar y aprobar documento que define los lineamientos y especificaciones que como actuar en caso de presentarse contingencia en el funcionamiento de la plataforma tecnológica en la Lotería</t>
  </si>
  <si>
    <t>Secretario Genreal
Profesional Especializado Sistemas</t>
  </si>
  <si>
    <t>Plan de contingencia</t>
  </si>
  <si>
    <t>Se programa la actividad para el último trimestre de la vigencia</t>
  </si>
  <si>
    <t>Se inicia la estructuración de los documentos que soportan la contratación de la infraestrcutura tecnologíca de red, firewall y servidores virtuales, con lo cual se desarrollaran los estudios previos.
Con dicha contratación se realizara el plan de recuperación de desastres.</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</si>
  <si>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</si>
  <si>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</si>
  <si>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</si>
  <si>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</si>
  <si>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</si>
  <si>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</si>
  <si>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</si>
  <si>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Profesional Especializado Sistemas</t>
  </si>
  <si>
    <t>Se cuenta con el procedimiento de backup publicado en la pagina web de la loteria de bogota: https://www.loteriadebogota.com/wp-content/uploads/files/transparencia/MANUAL_PRO2018/PROCEDIMIENTOS/11.%20GESTION%20TECNOLOGIAS%20DE%20LA%20INFORMACION/PRO202-211-6.pdf</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</si>
  <si>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</si>
  <si>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</si>
  <si>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</si>
  <si>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</si>
  <si>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</si>
  <si>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</si>
  <si>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</si>
  <si>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</si>
  <si>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</si>
  <si>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Se programa la actividad para el último trimestre de la vigencia el cual sera incluido en el plan de sensibilización de seguridad de la información</t>
  </si>
  <si>
    <t>Se cuenta con un plan de sensibilización en seguridad de la información en el cual se cuenta con el tema de plan de contingencia.</t>
  </si>
  <si>
    <t>Plan de contingencia para la continuidad del negocio</t>
  </si>
  <si>
    <t>El Profesional Especializado de Sistemas debe identificar y actualizar anualmente el plan de contingencia, esta actualización debe contemplar las nuevas adquisiciones de hardware y software y los cambios en la infraestructura. Este plan actualizado debe ser revisado y aprobado en el Comité Institucional de Gestión y Desempeño.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</si>
  <si>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</si>
  <si>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</si>
  <si>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</si>
  <si>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</si>
  <si>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De acuerdo con la consultoria realizada y el diagnóstico de TI se identificaron lineamientos para robustecer los sistemas misionales y administrativos</t>
  </si>
  <si>
    <t>Se esta estrcuturando una nueva contratación para actualizar el sistema administrativo y financiero.</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</si>
  <si>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</si>
  <si>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efectuado.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</si>
  <si>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</si>
  <si>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</si>
  <si>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</si>
  <si>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Profesional Especializado de Sistemas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</si>
  <si>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</si>
  <si>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</si>
  <si>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</si>
  <si>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</si>
  <si>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</si>
  <si>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</si>
  <si>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</si>
  <si>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</si>
  <si>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RG-24</t>
  </si>
  <si>
    <t>Posibilidad de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</si>
  <si>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</si>
  <si>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</si>
  <si>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</si>
  <si>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</si>
  <si>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</si>
  <si>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</si>
  <si>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</si>
  <si>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</si>
  <si>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Profesional Especializado de sistemas</t>
  </si>
  <si>
    <t>Consolidar necesidades de TIC's de las áreas, y presentarlas para que sean incluidas en el Plan Anual de Adquisiciones.</t>
  </si>
  <si>
    <t>Profesional Especializado Sistemas</t>
  </si>
  <si>
    <t>Plan Anual de Adquisiciones</t>
  </si>
  <si>
    <t>El plan anual de adquisiciones ya esta establecido. Desde la driección de TICS se va a remitir un memorando indicandoles a cada dependencia los recursos de TIC dispuestos para su funcionamiento y se cuestionara si se requiere algo adicional</t>
  </si>
  <si>
    <t>En el comité de contratación se llevan las necesidades de TICS. 
En el levantamiento de informaci[on se ve la neceaidad de adquirir Ilustrator, Power BI, licencias de Windows.</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</si>
  <si>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</si>
  <si>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</si>
  <si>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</si>
  <si>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</si>
  <si>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</si>
  <si>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</si>
  <si>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Desde el mes de Julio se actualizo la herramienta de mesa de servicio y desde esa fecha mensualmente se realiza un monitoreo de las solicitudes presentadas y atendidas.</t>
  </si>
  <si>
    <t>Diariamente se realiza un monitoreo sobre las solicitudes presentadas por los usuarios y cuales son atendidas y solucionadas.</t>
  </si>
  <si>
    <t>Realizar seguimiento a los contratos de soporte y mantenimiento de la infraestructura tecnológica.</t>
  </si>
  <si>
    <t>Informes de ejecución contractual</t>
  </si>
  <si>
    <t>Se cuenta con contratos de soporte y mantenimiento de los aires acondicionados, UPS, equipos de cómputo y mensualmente se hace el seguimiento de los mismos</t>
  </si>
  <si>
    <t>Se cuenta con contratos de soporte y mantenimiento de los aires acondicionados (2 meses), UPS (3), equipos de cómputo (A demanda)</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</si>
  <si>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</si>
  <si>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</si>
  <si>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</si>
  <si>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</si>
  <si>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</si>
  <si>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</si>
  <si>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</si>
  <si>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realiza la actualización del documento PETI.</t>
  </si>
  <si>
    <t>1. Obsolescencia de la libreria de respaldos.
2. Inadecuada definición de necesidades y/o requerimientos.</t>
  </si>
  <si>
    <t>RSG-01</t>
  </si>
  <si>
    <t>Posibilidad de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</si>
  <si>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</si>
  <si>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</si>
  <si>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</si>
  <si>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El profesional del área de Sistemas semanalmente (lunes, miércoles y viernes), envía las cintas que contienen los respaldos al proveedor que las custodia de manera física y externa a la Lotería de Bogotá.</t>
  </si>
  <si>
    <t>Si no se envían las cintas, se realiza una planilla comunicando al proveedor el no envío de las cintas.</t>
  </si>
  <si>
    <t>Semanal (Lunes, miércoles y viernes)</t>
  </si>
  <si>
    <t>Planilla diligenciada</t>
  </si>
  <si>
    <t>Profesional del área de sistemas</t>
  </si>
  <si>
    <t>Estructurar un proyecto de adquisición y renovación de la solución de respaldo</t>
  </si>
  <si>
    <t>Profesional del área de Sistemas</t>
  </si>
  <si>
    <t>Proyecto estructurado</t>
  </si>
  <si>
    <t>De acuerdo con la consultoria realizada y el diagnóstico de TI se planea un presupuesto para realizar la estrucutración del proyecyo de adquisición y renovación de la solución de respaldo.</t>
  </si>
  <si>
    <t xml:space="preserve">1. Se contacta al proveedor PSS que vendio la solución de copias de respaldo adquirida en el 2015 para que realice un diagnóstico inicial de la necesidad junto con la información obtenida del diagnóstico de TI. </t>
  </si>
  <si>
    <t>1. Posibilidad de falla del algoritmo que permite comprar un único número y serie</t>
  </si>
  <si>
    <t>RG-25</t>
  </si>
  <si>
    <t>Posibilidad de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</si>
  <si>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</si>
  <si>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</si>
  <si>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</si>
  <si>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</si>
  <si>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</si>
  <si>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</si>
  <si>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</si>
  <si>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El 04 de noviembre se reportó la materialización del riesgo, a partir de la realización de pruebas realizadas por Subgerencia General, por tanto, el área de Sistemas revisó y actualizó el algoritmo, mitigando el riesgo.</t>
  </si>
  <si>
    <t>1. Falta de seguimiento y oportunidad en la respuesta.
2. Falta de información para dar respuesta oportuna.</t>
  </si>
  <si>
    <t>Posibilidad de atención de requerimientos judiciales y administrativos fuera de los términos legales.</t>
  </si>
  <si>
    <t>1. Investigaciones disciplinarias, fiscales, penales o administrativas en contra de los servidores públicos y/o contratistas de la Lotería de Bogotá. 
2. Sanciones hacia la empresa.
3. Pérdida de imagen institucional.
4. Condenas judiciales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</si>
  <si>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</si>
  <si>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Seguimiento mensual de los procesos judiciales con que cuenta la Lotería de Bogotá</t>
  </si>
  <si>
    <t>Con el informe que entregan los abogados, se entrega una base con el registro de las actuaciones de los procesos.
Se utiliza el sistema de consulta de procesos de la Rama Judicial.
Con lo anterior, el primer filtro de revisión lo realizan los abogados de apoyo designados de Secretaría General, y el segundo filtro de revisión lo realiza la Secretaria General.</t>
  </si>
  <si>
    <t>La Secretaria General revisa y solicita ajustes, en caso de que los procesos no se encuentren actualizados.</t>
  </si>
  <si>
    <t>Procedimiento Gestión Judicial PRO-103-231</t>
  </si>
  <si>
    <t>Cada vez que se presenta un proceso judicial</t>
  </si>
  <si>
    <t>Informe de supervisión contractual.</t>
  </si>
  <si>
    <t>Profesional 3 área jurídica
Profesional 1 área jurídica
Contratista
Secretario General</t>
  </si>
  <si>
    <t>Validar el cumplimiento de la actividad del abogado en la defensa de las distintas etapas del proceso.</t>
  </si>
  <si>
    <t>Secretaria General
Trabajadores y contratistas asignados para apoyar supervisión.</t>
  </si>
  <si>
    <t>Actuaciones procesales</t>
  </si>
  <si>
    <t>Las actuaciones judiciales realizadas por los abogados se encuentran incluidas en los soportes de entrega de las cuentas.</t>
  </si>
  <si>
    <t>las actuaciones judiciales de los abogados se encuentran incluidas en los soportes que entregan con la cuenta de cobro y si es relevante la actuación se constata con el registro en siproj</t>
  </si>
  <si>
    <t>Seguimiento del estado de los procesos judiciales y actuaciones prejudiciales, a través de los módulos de la herramienta "SIPROJ".</t>
  </si>
  <si>
    <t>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</si>
  <si>
    <t>Si la Base de procesos judiciales actualizada no concuerda con la información que reposa en el Siprojweb, se requiere al abogado encargado para que realice la debida actualización en el sistema.</t>
  </si>
  <si>
    <t>Expediente del contratista
Aplicativo SIPROJ</t>
  </si>
  <si>
    <t>Secretario General
Contratista</t>
  </si>
  <si>
    <t>Realizar seguimiento mensual al proceso conforme a la información registrada en Rama Judicial y Siprojweb.</t>
  </si>
  <si>
    <t>Seguimiento a cuenta de cobro de contratistas, donde se valida el cumplimiento de las actuaciones judiciales.</t>
  </si>
  <si>
    <t>se realizó el seguimiento, en el informe y soportes están las evidencias del registro de la información en el siprojweb</t>
  </si>
  <si>
    <t xml:space="preserve">se realizó el seguimiento, en el informe y soportes están las evidencias del registro de la información en el siprojweb
</t>
  </si>
  <si>
    <t>Seguimiento mensual a la actividad del apoderado judicial.</t>
  </si>
  <si>
    <t>Mensualmente el supervisor del contrato debe realizar seguimiento contractual del contratista</t>
  </si>
  <si>
    <t>Si el supervisor detecta fallas en la ejecución del contrato debe requerir al contratista y tomar las medidas pertientes.</t>
  </si>
  <si>
    <t>Procedimiento Seguimiento Contractual PRO-103-235
Procedimiento Gestión Judicial PRO-103-231</t>
  </si>
  <si>
    <t>Secretario General</t>
  </si>
  <si>
    <t>1. No registro de la información por parte del abogado responsable del proceso.
2. Pérdida de información.
3. Manipulación de información.
4. Insuficiente información registrada en el Siprojweb</t>
  </si>
  <si>
    <t>RG-26</t>
  </si>
  <si>
    <t>Posibilidad de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</si>
  <si>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</si>
  <si>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</si>
  <si>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Seguimiento al registro de información en el Siprojweb.</t>
  </si>
  <si>
    <t>El supervisor del contrato o Jefe inmediato realizará el seguimiento; confrontando la Base de procesos judiciales actualizada con la información que reposa en el Siprojweb y si es necesario con la información que reposa en la página de la Rama Judicial.</t>
  </si>
  <si>
    <t>Procedimiento Gestión Judicial PRO-103-231-9</t>
  </si>
  <si>
    <t>Información actualizada en Siprojweb</t>
  </si>
  <si>
    <t>Realizar seguimiento mensual a la información registrada en Siprojweb.</t>
  </si>
  <si>
    <t>Soporte de información registrada en Siprojweb.</t>
  </si>
  <si>
    <t>se realizó la validación con el aporte de los cargues de siprojw en las cuentas de cobro</t>
  </si>
  <si>
    <t xml:space="preserve">
se realizó validación con el reporte de los cargues de las actuaciones a siproj, junto con la presentación de las cuentas de cobro.</t>
  </si>
  <si>
    <t>Soporte Técnico</t>
  </si>
  <si>
    <t>Comunicación con el Centro de Contacto de Soporte de Siprojweb cuando requiere algún tipo de asesoría en el manejo del sistema  o para solucionar algún tipo de inconveniente</t>
  </si>
  <si>
    <t>Resolución 104 de 2018, Manual del Usuario de Siprojweb.</t>
  </si>
  <si>
    <t>Cada vez que se requiera soporte técnico</t>
  </si>
  <si>
    <t>Correos enviados a soporte técnico de Siprojweb.</t>
  </si>
  <si>
    <t>Solicitar soporte técnico cuando se requiera.</t>
  </si>
  <si>
    <t>Correos enviados de solicitud de soporte técnico.</t>
  </si>
  <si>
    <t>Se realizaron solicitudes de soporte requeridos para las complicaciones o ayudas en el cargue de información</t>
  </si>
  <si>
    <t>Durante este periodo no se requirió soporte técnico</t>
  </si>
  <si>
    <t>1. Inoportuna actuación por parte del abogado responsable del proceso.
2. Pérdida de información por falta de registro en el Sistema de Gestión Jurídica.
3. Falta de seguimiento y control a las actuaciones de los abogados.</t>
  </si>
  <si>
    <t>RG-27</t>
  </si>
  <si>
    <t>Posibilidad de pérdida de oportunidad en el pago de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</si>
  <si>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</si>
  <si>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El contratista debe informar a secretaría General el proceso con condena en contra o el resultado de la conciliacion en los términos del procedimiento para pago de sentencias y conicliaciones. 
Secretaría General a través del trabajador o contratista de apoyo deberá hacer seguimiento al cumpiento del fallo o acuerdo conciliatorio.</t>
  </si>
  <si>
    <t>El supervisor de Contrato Jefe Inmediato deberá requerir al trabajador o contratista para que informe por qué no informado a la Secretaria General la condena o acuerdo conciliatorio para proceder con el pago, y si es el caso compulsará copias o declarará incumplimiento del contrato</t>
  </si>
  <si>
    <t>PROCEDIMIENTO PAGO DE SENTENCIAS Y CONCILIACIONES</t>
  </si>
  <si>
    <t>Requeirmiento al contratista</t>
  </si>
  <si>
    <t>Realizar seguimiento al cumplimiento de los fallos condenatorios</t>
  </si>
  <si>
    <t>Base de sentencias condenatorias y conciliaciones</t>
  </si>
  <si>
    <t>se realizó seguimiento el cumplimiento de los fallos condenatorios y se expuso al Comité de Conciliación.</t>
  </si>
  <si>
    <t>se adelantó trámite para pagar un fallo en contra.</t>
  </si>
  <si>
    <t>1.Ausencia de medios para la vigilancia judicial.
2.  Inoportuna actuación por parte del abogado responsable del proceso.
3. .Pérdida de información.
Manipulación de información.</t>
  </si>
  <si>
    <t>RC-09</t>
  </si>
  <si>
    <t>Posibilidad de interés indebido en procesos judiciales en contra de los intereses de la Lotería</t>
  </si>
  <si>
    <t>1. Detrimento Patrimonial del Loteria, pérdida de los recursos
2. Pérdida de imagen Institucional.
3. Procesos sancionatorios, disciplinarios, fiscales y penales.</t>
  </si>
  <si>
    <t>Aprobación del Perfil de  los apoderados de Defensa Judicial por el Comité de Conciliación</t>
  </si>
  <si>
    <t>cuando se va a realizar una contratación se presenta al Comité de Conciliación, el perfil escogido y luego se le informa la persona natural y jurídica que llevara la representación judicial de la empresa.</t>
  </si>
  <si>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</si>
  <si>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</si>
  <si>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</si>
  <si>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</si>
  <si>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</si>
  <si>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</si>
  <si>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Teniendo en cuenta que el perfil fue aprobado en la vigencia 2020 y se mantuvo para a vigencia 2021, así como el abogado contratista, no se requirió la aprobación para esta vigencia. Se adjunta aprobación perfil 2020.</t>
  </si>
  <si>
    <t>se presentó al Comité para aprobación el perfil del nuevo abogado que llevara acabo la defensa judicial</t>
  </si>
  <si>
    <t>Fecha inicio</t>
  </si>
  <si>
    <t>RG-28</t>
  </si>
  <si>
    <t xml:space="preserve">Posibilidad de dar opinión de auditoría inapropiada </t>
  </si>
  <si>
    <t>1. Afectación de la credibilidad respecto de la labor de la OCI
2. Inconsistencia de las recomendaciones
3. Incumplimiento de propósitos de la Auditoría</t>
  </si>
  <si>
    <t>Revisión de las observaciones planteadas por el auditor en el ejercicio de auditoría</t>
  </si>
  <si>
    <t>El auditor debe ajustar las observaciones detectadas en la respectiva revisión.</t>
  </si>
  <si>
    <t>Procedimiento Auditorias Internas PRO-102-253</t>
  </si>
  <si>
    <t>Cada vez que se termina la ejecución de cada auditoría</t>
  </si>
  <si>
    <t>Registro de comunicación de observaciones</t>
  </si>
  <si>
    <t>Jefe de Control Interno</t>
  </si>
  <si>
    <t>Revisar observaciones planteadas por el auditor en el ejercicio de auditoría</t>
  </si>
  <si>
    <t>31-12-2021.</t>
  </si>
  <si>
    <t>Validación de las observaciones de la auditoría por parte de los responsables de los procesos auditados.</t>
  </si>
  <si>
    <t>Si existen diferencias el auditado debe presentar y sustentar las evidencias de los argumentos. El auditado tiene 2 días para presentar dichas evidencias.</t>
  </si>
  <si>
    <t>Cada vez que se comunican las observaciones detectadas</t>
  </si>
  <si>
    <t>Acta de reunión</t>
  </si>
  <si>
    <t>Validar las observaciones de la auditoría por parte de los responsables de los procesos auditados.</t>
  </si>
  <si>
    <t>Revisión, estudio y análisis del proceso a auditar.</t>
  </si>
  <si>
    <t>Cada vez que debe iniciar la preparación de cada auditoría</t>
  </si>
  <si>
    <t>Registro de conocimiento del proceso</t>
  </si>
  <si>
    <t>Auditado
Jefe de Control Interno</t>
  </si>
  <si>
    <t>RG-29</t>
  </si>
  <si>
    <t xml:space="preserve">Posibilidad de incumplimiento del plan anual de auditoria. </t>
  </si>
  <si>
    <t>1. Desgaste administrativo de la Oficina de Control Interno y/o procesos auditados
2. Incumplimiento de requisitos normativos.
3. Hallazgos de entes de control.</t>
  </si>
  <si>
    <t>Suscripción de la Carta de representación por parte del líder del proceso auditado</t>
  </si>
  <si>
    <t>Si existe resistencia por parte del auditado, se le advierte que esto es una obligación de carácter legal y se lleva el caso al comité de coordinación de control interno</t>
  </si>
  <si>
    <t>Cada vez que se realiza reunión de apertura de una auditoría</t>
  </si>
  <si>
    <t>Carta de representación</t>
  </si>
  <si>
    <t>Actualizar el procedimiento de Programa anual de auditoría con el fin de establecer la oportunidad el requerimiento y aprobación de los recursos para auditoría</t>
  </si>
  <si>
    <t xml:space="preserve">El procedimiento de PAA se actualizó en junio de la vigencia 2020, con el cual se realizó toda la actividad de formulación del PAA y la proyección de recursos para la vigencia 2021. Así mismo, la aprobación tanto del Plan como de los recursos se da en el marco de la vigencia siguiente.  </t>
  </si>
  <si>
    <t>Priorizar los procesos a auditar</t>
  </si>
  <si>
    <t>Con base en el resultado de priorización, los recursos se debe ajustar el plan anual de auditoría</t>
  </si>
  <si>
    <t>Procedimiento Definición plan anual de auditoría PRO-102-340</t>
  </si>
  <si>
    <t>Matriz de priorización de auditoría basada en riesgos y controles</t>
  </si>
  <si>
    <t>Revisión y aprobación del programa anual de auditoría</t>
  </si>
  <si>
    <t>Si producto de la revisión por parte del comité se identifican ajustes de priorización, recursos, alcance o tiempos el programe debe ajustarse.</t>
  </si>
  <si>
    <t>Acta del Comité
Plan anual de auditoría</t>
  </si>
  <si>
    <t>Presentación de reportes de seguimiento y control al plan anual de auditoría</t>
  </si>
  <si>
    <t>Si hay desviaciones al plan 
se pueden definir ajustes a la programación, se realiza el ajuste al programa</t>
  </si>
  <si>
    <t>Acta del Comité</t>
  </si>
  <si>
    <t>1. Omisión, inoportunidad o inconsistencia en la formulación de planes de mejoramiento
2. Falta de seguimiento, oportunidad o evidencias incompletas en la entrega de información por parte de líderes de proceso
3. Deficiencias en el seguimiento a la gestión de planes de mejoramiento
4. Incapacidades por enfermedad, aislamientos preventivos por pandemia, por parte de los auditados y/o auditores</t>
  </si>
  <si>
    <t>RG-30</t>
  </si>
  <si>
    <t>Posibilidad de no formulación y/o incumplimiento del plan de mejoramiento</t>
  </si>
  <si>
    <t>Verificar las acciones del plan de mejoramiento de acuerdo a los lineamientos metodológicos definidos</t>
  </si>
  <si>
    <t>El responsable debe ajustar el plan de acuerdo a las observaciones de la OCI
Se devuelve al área con las observaciones</t>
  </si>
  <si>
    <t>Procedimiento Planes de Mejoramiento PRO-332-255</t>
  </si>
  <si>
    <t>Cada vez que se presentan planes de mejoramiento</t>
  </si>
  <si>
    <t>Registro revisión metodológica planes de mejoramiento</t>
  </si>
  <si>
    <t>Jefe de Control Interno y equipo OCI</t>
  </si>
  <si>
    <t xml:space="preserve">Al plan de mejora formulado para las observaciones resultantes de la Auditoría al procedimiento de Liquidación de Nómina y al Proceso de Gestión de Recaudo, se le realizó la revisión metodológica correspondiente, la cual fue enviada a los responsables del proceso para su revisión y ajustes correspondientes al plan de mejora.
Evidencia: Formato Revisión Formato Revisión metodológica de Planes de Mejora;
Z:\ARCHIVOS 2021\Auditoría Nómina\D. Plan de Mejoramiento
Z:\ARCHIVOS 2021\Auditoría Recaudo 2021\D. Plan de Mejoramiento
Para la Auditoría de Explotación de JSA-Apuestas, esta pendiente de revisión metodológica del plan de mejoramiento. </t>
  </si>
  <si>
    <t>Realizar seguimiento a la implementación de las acciones del plan de mejoramiento.</t>
  </si>
  <si>
    <t>Los líderes de los procesos trimestralmente, deben realizar seguimiento a las acciones de mejora planteadas de acuerdo al término definido en el Plan de Mejoramiento. Dichos avances junto con las evidencias correspondientes se reportarán en el instrumento definido por la OCI para la formulación y seguimiento de los planes de mejoramiento. El líder del proceso podrá presentar al jefe de la OCI, solicitud debidamente justificada para la modificación de la acción propuesta, fecha de terminación, el indicador o la meta propuesta; No se podrá solicitar la modificación de las acciones a las cuales les falte treinta (30) días hábiles para su terminación, teniendo como referencia la fecha programada de terminación.</t>
  </si>
  <si>
    <t>El responsable debe realizar seguimiento, dejando evidencia.
Adelantar retroalimentación de las evidencias y reporte adelantado por el proceso al momento del seguimiento.</t>
  </si>
  <si>
    <t>De acuerdo al término definido en el Plan de Mejoramiento</t>
  </si>
  <si>
    <t>Registro seguimiento planes de mejoramiento</t>
  </si>
  <si>
    <t>Líderes de procesos con plan de mejoramiento.</t>
  </si>
  <si>
    <t>Verificar la calidad de la información reportada y sus evidencias.</t>
  </si>
  <si>
    <t>Formato de seguimiento de planes de mejoramiento</t>
  </si>
  <si>
    <t xml:space="preserve"> Verificar la calidad de la información reportada y sus evidencias.</t>
  </si>
  <si>
    <t>Se estableció periodicidad diaria, nivel de ocurrencia uno, ya que no se cuenta con línea base, afectación económica catastrófica, suponiendo el peor escenario donde no se realice el sorteo, y afectación reputacional también catastrófica, ya que la marca Lotería de Bogotá se vería afectada</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</si>
  <si>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</si>
  <si>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Capacitar a los trabajadores de la Unidad de Apuestas y Control de Juegos en la importancia de definir riesgos y controles que afecten el desarrollo del proceso.</t>
  </si>
  <si>
    <t>Efectuar semestralmente una capacitación con el fin de dar a conocer a los trabajadores de la Unidad, el procedimiento de planificacion del sorteo y la la importancia de definir riesgos y controles que afecten el desarrollo del proceso.</t>
  </si>
  <si>
    <t>El lidér del proceso deberá verficiar en los meses de junio y octubre, el cumplimiento en la realizacion de las capacitaciones y en el caso que no se hayan efectuado, deberá programarlas dentro del mes siguiente.</t>
  </si>
  <si>
    <t>Correo de invitación a la capacitacion</t>
  </si>
  <si>
    <t>Formato listado de asitencia a capacitación.</t>
  </si>
  <si>
    <t xml:space="preserve">Capacitación a los trabajadores que  participan como delegados de los sorteos de El Dorado en aspectos como protocolo del sorteo, plan de contingencia y reglamento de Delegados </t>
  </si>
  <si>
    <t xml:space="preserve">Efectuar semestralmente una capacitación desde la Unidad de Apuestas Permanentes a todos los delegados del Sorteo, sobre aspectos relacionados con protocolo del sorteo, plan de contingencia y reglamento de Delegados </t>
  </si>
  <si>
    <t xml:space="preserve">
Verificar pago de premios en poder del público, premios pagados y premios caducos, con sus respectivos controles.
Iniciar gestión para realizar convenio interadministrativo, con la  Registraduría Nacional.
Mecanismo de visita periódico a la fuente de los soportes de pago de premios, esta se programará en caso de existir dudas en los tiquetes y/o soportes de ganadores mediante el aplicativo.
</t>
  </si>
  <si>
    <t xml:space="preserve">El profesional de la Unidad de Apuestas Permanentes, que presta apoyo a la supervisión del contrato de concesión, debe elaborar cada dos meses, informe de juego en linea, en donde se revisan algunas de las transacciones del juego de apuestas permanentes, identificando las alertas que surtan en el proceso así como las recomendaciones que considere pertinentes.  Las alertas pueden generarse por  diferencias encontradas en: ventas, premios causados y premios caducos. 
Contar un profesional epsecializado en el desarrollo del aplicativo con el fin que preste apoyo a la averificación del juego. </t>
  </si>
  <si>
    <t>Seguimiento realizado</t>
  </si>
  <si>
    <t>Se escogió periodicidad diaria, ya que en cualquier momento que se realice un pago se puede materializar el riesgo, afectación económica catastrófica, dado que en el peor de los escenarios, se podría girar dos veces el premio mayor.</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</si>
  <si>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</si>
  <si>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1. Omisión, inconsistencia o inoportunidad en la entrega de información por parte de los líderes
2. Inadecuada  interpretación de la información por parte del auditor
3. Conocimiento insuficiente  o falta de conocimiento especializado respecto de los procesos por parte del auditor.
4. Fallas en la planeación, pruebas de recorrido y/o recopilación de información previa al inicio de la auditoría o seguimientos</t>
  </si>
  <si>
    <t>1.  Deficiencias en la planeación del PAA
2. Falta de recursos.
3. Falta de oportunidad en la entrega y calidad de la información solicitada en desarrollo del proceso auditor.
4. Falta de seguimiento y control.
5. Incapacidades por enfermedad, aislamientos preventivos por pandemia y/u otras situaciones administrativas, por parte de los funcionarios de los procesos auditados.</t>
  </si>
  <si>
    <t xml:space="preserve">1. Deficiencias en la aplicación de la metodología utilizada para la formulación del PAA.
2. Falta de información y/o conocimiento sobre la planeación estratégica de la entidad. 
3. Deficiencias en las actividades de seguimiento y monitoreo por parte de la segunda línea. </t>
  </si>
  <si>
    <t>Posibilidad de deficiencias en la formulación del Plan Anual de Auditoría</t>
  </si>
  <si>
    <t xml:space="preserve">1. Incumplimiento del plan anual de auditoria.
2. Inadecuada cobertura de aspectos estratégicos. 
3. Inapropiada asignación de recursos. 
4. Generación de hallazgos por auditorías externas. 
5. Exposición a materialización de riesgos. </t>
  </si>
  <si>
    <t>El jefe de la OCI,  presenta propuesta  del PAA al CICCI para su aprobación y solicita validar los recursos de acuerdo con lo previsto en el presupuesto de la entidad. Aprobado el PAA, el jefe OCI, mediante comunicación interna, solicita al área de sistemas la publicación del PAA en el link de Transparencia de la página WEB de la entidad; la cual debe realizarse a más tardar, el 31 de enero de la respectiva vigencia.</t>
  </si>
  <si>
    <t xml:space="preserve">En caso de evidenciar desviaciones en la metodología se realizan los ajustes correspondientes y se comunica a Planeación para su aprobación por parte del CIDGYD. Se deja como evidencia, el instrumento ajustado y el acta del comité. </t>
  </si>
  <si>
    <t>Si el Plan arroja un volumen de auditorías a realizar que no puede ser atendido por la capacidad de la OCI, se solicita al CICCI que se asignen recursos adicionales.</t>
  </si>
  <si>
    <t>DEFINICIÓN PROGRAMA ANUAL DE AUDITORÍAS</t>
  </si>
  <si>
    <t>PAA</t>
  </si>
  <si>
    <t>Oficio de solicitud
Presupuesto aprobado con recursos 
Plan Anual de Adquisiciones</t>
  </si>
  <si>
    <t>Programa Anual de Auditorías</t>
  </si>
  <si>
    <t>MODERADO</t>
  </si>
  <si>
    <t>RF-03</t>
  </si>
  <si>
    <t>RC-07</t>
  </si>
  <si>
    <t>RG-31</t>
  </si>
  <si>
    <t>RG-32</t>
  </si>
  <si>
    <t>RC-10</t>
  </si>
  <si>
    <t>RG-33</t>
  </si>
  <si>
    <t>RG-34</t>
  </si>
  <si>
    <t>RG-35</t>
  </si>
  <si>
    <t>RG-36</t>
  </si>
  <si>
    <t>La periodicidad del riesgo se estableció en mensual debido a los seguimientos y auditorías que realiza la Oficina de Control Interno y el análisis de las evidencias e información para los ejercicios adelantados, el nivel de ocurrencia se estableció en uno, debido a que al menos una vez en el año se ha detectado algunos resultados no acorde con la gestión de la entidad.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</si>
  <si>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Cuando el auditor finaliza la ejecución de la auditoría genera el borrador del registro de comunicación de observaciones y este es revisado en conjunto con el Jefe de Control Interno con el fin de verificar que cada una de las observaciones están debidamente soportadas en términos de evidencias y requisitos formales (Condición, Criterio, Causa, Consecuencia) ; si se da conformidad por parte del jefe de la OCI, se procede a generar el documento definitivo para su comunicación al líder del proceso auditado; si se plantean observaciones, se deja evidencia en el mismo documento borrador para que sean corregidas por el auditor. Realizados los ajustes acordados, se remite al jefe de la OCI para su revisión y se se repite el ciclo hasta que logre conformidad</t>
  </si>
  <si>
    <t>Para las auditorías que se culminaron dentro del periodo de corte (Auditoría a la gestión del Talento Humano-Liquidación de Nómina y Gestión de Recaudo), se realizó la respectiva revisión y validación de las observaciones resultantes de dicha actividad, mediante reuniones virtuales con los auditores designados y/o realizando ajustes a los formatos de comunicación de las observaciones preliminares enviadas por correo electrónico.
Evidencia: C.1.  Formato Comunicación de Observaciones (Word) / Correos electrónicos/ Reuniones
Correo de Bogotá es TIC - OBSERVACIONES AUDITORÍA RECAUDO
Correo de Bogotá es TIC - RV_ OBSERVACIONES AUDITORÍA RECAUDO
REUNIÓN VIRTUAL-AJUSTES FINALES OBSERVACIONES AUDITORÍA RECAUDO
REUNIÓN VIRTUAL-REVISIÓN OBSERVACIONES AUDITORÍA RECAUDO
 Z:\ARCHIVOS 2021\Auditoría Recaudo 2021\C. Informe
Z:\ARCHIVOS 2021\Auditoría Nómina\C. Informe</t>
  </si>
  <si>
    <t>Para la auditoría de Explotación de JSA-APUESTAS, se realizó la respectiva revisión y validación de las observaciones resultantes de dicha actividad, antes de su comunicación para mesa de trabajo con los responsables del proceso.
Evidencia: C.1.  Formato Comunicación de Observaciones (Word) / Correos electrónicos/ Reuniones
Z:\ARCHIVOS 2021\Auditoría JSA Apuestas\Informe\Observaciones\Observaciones
Se ha revisado observaciones de las auditorías adelantadas a los procesos de Gestión Financiera y Contable (en ejecución), Proceso de Atención al Cliente, Auditoría SIPLAFT, Informe de Austeridad III trimestre,
Evidencia: C.1.  Formato Comunicación de Observaciones (Word) / Correos electrónicos
Para la auditoría de Bienes y Servicios se envío un correo de fecha 27/10/2021 al jefe OCI, para revisión de las observaciones a validar con los responsables del proceso.
Evidencia: C.1.  Formato Comunicación de Observaciones (Word) / Correos electrónicos
Z:\ARCHIVOS 2021\Auditoría BS y SS 2021\C. Informe</t>
  </si>
  <si>
    <t>El Jefe de Control de Control Interno una vez verificada la conformidad de las observaciones identificadas por el auditor, genera comunicación de las mismas al líder del proceso auditado, indicando que las mismas corresponden a un BORRADOR y convoca a una mesa de trabajo con el líder del proceso y los funcionarios que intervienen en la operación de los procedimientos involucrados, con el fin de aclarar y analizar cuales de las observaciones tienen dudas o desacuerdos en la conclusión. Si los funcionarios del proceso auditado plantean comentarios frente a las observaciones, se elabora el informe final con las observaciones presentadas por los auditados.</t>
  </si>
  <si>
    <t>Para la Auditoría de Gestión de Recaudo se llevo la mesa de trabajo de validación de las observaciones preliminares el 21 de julio de 3 a 5 p.m., enviadas previamente a los líderes y responsables del proceso para su conocimiento mediante correo electrónico de fecha el 13 de julio; en dicha reunión entre otras cosas se acordó el envío de las evidencias suficientes para la desestimación de las observaciones según correspondiera.
Para la Auditoría de Gestión de Talento Humano-Liquidación e nómina, se llevo a cabo la mesa de validación de observaciones preliminares el 27 de julio.
Evidencia: Actas de reunión.
Z:\ARCHIVOS 2021\Auditoría Recaudo 2021\C. Informe\Observaciones preliminares Z:\ARCHIVOS 2021\Auditoría Nómina\C. Informe</t>
  </si>
  <si>
    <t xml:space="preserve">
Para la Auditoría de Explotación JSA-Apuestas, se llevo a cabo la mesa de validación de observaciones preliminares, dejando como constancia la respectiva acta. 
Evidencia: Actas de reunión.
Z:\ARCHIVOS 2021\Auditoría JSA Apuestas\Informe\Observaciones\Observaciones Definitivas Validadas
Se comunicó el Informe de Austeridad del III trimestre el 03 de nov; la Secretaria General remitió comentarios y evidencias sobre algunas de las observaciones. 
Se envió el oficio de comunicación de las observaciones preliminares señalando de que si existían comentarios a las mismas, se podía programar reunión para validación con los responsables de los procesos de Atención al Cliente y SIPLAFT. 
Evidencia: Oficios
Z:\ARCHIVOS 2021\Auditoría Gestión Atención y Servicio al Cliente 2021\C. INFORME
Z:\ARCHIVOS 2021\AuditoríaSIPLAFT\Informe\Observaciones
Z:\ARCHIVOS 2021\Austeridad 2021\III TRIMESTRE</t>
  </si>
  <si>
    <t>El auditor designado a cada auditoría debe, previo a la ejecución de la auditoría, solicitar la información necesaria que complemente la disponible en los medios (web, intranet, servidores) de disposición de documentación en la lotería. Con esta documentación el auditor debe estudiar y analizar:
1. Los riesgos del proceso  que se tienen identificados y documentados
2. Aquellos que afectan al proceso pero que no se encuentran documentados
3. Los controles que se tienen previstos para gestionar los riesgos identificados
4. Paso a paso de los procedimientos a evaluar.
Si el auditor identifica vacíos o inconsistencias, las documenta en el formato de conocimiento del proceso y en la Matriz de Riesgos y Controles.</t>
  </si>
  <si>
    <t>El auditado debe seguir las instrucciones de ajuste y profundidad en el análisis de la información.</t>
  </si>
  <si>
    <t>La periodicidad del riesgo se estableció en trimestral debido a los reportes y revisiones que adelanta la OCI ante el CICCI cada 2 meses como mínimo o de acuerdo al Plan Anual de Auditorías, el nivel de ocurrencia se estableció en uno, debido a que al menos una vez en el año se ha detectado la modificación del Plan Anual de Auditorías al no poder adelantar todas las auditorías o seguimientos planeados al incio del año.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</si>
  <si>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El Jefe de Control Interno cada vez que se da reunión de apertura con el auditado y el auditor  designado, entrega al responsable del proceso, área o actividad auditada, el formato de carta de representación, con el fin de generar un compromiso por parte del auditado frente a la labor del auditoría; si por cualquier circunstancia el auditado no la suscribe en desarrollo de la reunión, el auditor designado debe reiterar la solicitud  hasta que el documento sea suscrito y remitido a la OCI</t>
  </si>
  <si>
    <t xml:space="preserve">No aplica para este corte, teniendo en cuenta que la actividad se cumplió con anterioridad para la aprobación del PAA de la presente vigencia. Por tanto se solicita no tener encuentra para los seguimientos posteriores, o retirar de la presente matriz. </t>
  </si>
  <si>
    <t>El Jefe de Control Interno anualmente debe priorizar los procesos a auditar de acuerdo a la gestión de riesgos y estado de planes de mejoramiento. Esta priorización se realiza de acuerdo a los criterios definidos en la matriz de definición del universo de auditoría basada en riesgos y las necesidades puntuales de la alta dirección.</t>
  </si>
  <si>
    <t>El jefe de la OCI,  presenta propuesta  del PAA al CICCI para su aprobación y solicita validar los recursos de acuerdo con lo previsto en el presupuesto de la entidad; si el CICCI plantea observaciones al Plan propuesto,  el Jeje de la OCI toma nota de las mismas y realiza los ajustes correspondientes, para que sean validados en la misma reunión; si las observaciones, están referidas a la validación de los recursos asignados, el jefe de la OCI, toma nota de las mismas y deja constancia de que la inadecuada asignación de recursos plantea una limitación al alcance delPAA propuesto; de dichas observaciones, ajustes y comentarios, se dejará constancia en la respectiva acta del Comité. Aprobado el PAA, el jefe OCI, mediante comunicación interna, solicita al área de sistemas la publicación del PAA en el link de Transparencia de la página WEB de la entidad; la cual debe realizarse a más tardar, el 31 de enero de la respectiva vigencia.</t>
  </si>
  <si>
    <t>Comité Institucional de Coordinación de Control Interno</t>
  </si>
  <si>
    <t>Cuando menos una vez por semestre, el jefe de la OCI,  convoca al CICCI, con el fin de presentar un informe sobre el avance en la ejecución del PAA y sobre el estado de los Planes de Mejoramiento; si se identifican situaciones que hagan prever  que una auditoría programada no se va a poder realizar, o que se hace necesario incorporar una nueva auditoría, se presenta la solicitud de modificación del PAA al CICCI, que deberá aprobar o improbar el ajuste solicitado.
Si no se autoriza el ajuste, el Jefe de la OCI, documenta la decisión dejando constancia en el Acta, de la limitación.</t>
  </si>
  <si>
    <t>1. Afectación en el cumplimiento de los objetivos institucionales
2. Sanciones fiscales, administrativas y/o disciplinarias
3. Daño patrimonial
4. Daño Reputacional
5. Posible materialización del riesgo identificado en la auditoría realizada</t>
  </si>
  <si>
    <t>La periodicidad del riesgo se estableció en trimestral debido a los seguimientos que realiza la Oficina de Control Interno, el nivel de ocurrencia se estableció en uno, debido a que al menos una vez en el año se ha detectado la no formulación de planes de mejoramiento y/o deficiencia en los seguimientos realizados por los líderes de proceso.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</si>
  <si>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El jefe de la OCI, una vez recibido el plan de mejoramiento formulado por el líder del proceso auditado, debe realizar una evaluación metodológica del mismo, verificando si las acciones estructuradas cumplen con los criterios metodológicos establecidos en los instrumentos definidos por la OCI, si son coherentes y si apuntan directamente a superar la causa que dio origen a la observación y/o hallazgo planteado; si se identifican deficiencias metodológicas en la formulación, se envía el documento con las observaciones al líder del proceso, para que realice los ajustes correspondientes y se repite el ciclo hasta que se logre conformidad. Si no hay observaciones, se publica el plan de mejoramiento en la herramienta dispuesta para la formulación y seguimiento de planes de mejoramiento y el líder del proceso inicia con la implementación y seguimiento del mismo.</t>
  </si>
  <si>
    <t xml:space="preserve">Al plan de mejora formulado para las observaciones resultantes de la Auditoría al procedimiento de Lectura de premios se le realizó la revisión metodológica correspondiente.
Evidencia: Formato; Z:\ARCHIVOS 2021\Auditoría Lectura de premios\D. Plan de Mejoramiento
Para las Auditorías de Gestión de Recaudo y Gestión de Talento Humano-Liquidación de nómina, se encuentran pendiente el reporte de formulación de plan de mejoramiento por parte de los líderes de los procesos, para la actividad de revisión metodológica del plan de mejoramiento. </t>
  </si>
  <si>
    <r>
      <t>Al respectivo corte se han realizado los correspondientes seguimientos a la gestión de los planes de mejoramiento programados por la OCI (a corte 31 de marzo y 30 de junio del 2021), tanto para acciones producto de auditoría tanto interna como externa, generando el informe respectivo.</t>
    </r>
    <r>
      <rPr>
        <b/>
        <sz val="11"/>
        <color rgb="FF000000"/>
        <rFont val="Calibri"/>
        <family val="2"/>
      </rPr>
      <t xml:space="preserve">
Evidencia: Matrices de seguimiento.</t>
    </r>
    <r>
      <rPr>
        <sz val="11"/>
        <color rgb="FF000000"/>
        <rFont val="Calibri"/>
        <family val="2"/>
      </rPr>
      <t xml:space="preserve">
Z:\ARCHIVOS 2021\Seguimiento Planes de Mejoramiento 2021\PLANES INTERNOS\1. Consolidado\1. Corte Marzo-2021\Matrices x área para seguimiento
Presentación PLANES DE MEJORAMIENTO Marzo-2021. PPTX
Z:\ARCHIVOS 2021\Seguimiento Planes de Mejoramiento 2021\PLANES INTERNOS\1. Consolidado\2. Corte Junio-2021\Matrices x área para seguimiento
Presentación PLANES DE MEJORAMIENTO Junio-2021. PPTX</t>
    </r>
  </si>
  <si>
    <t xml:space="preserve">_.Al respectivo corte se ha realizado el correspondientes seguimiento a la gestión de los planes de mejoramiento programados por la OCI (a corte 30 de septiembre), tanto para acciones producto de auditoría tanto interna como externa, generando el informe respectivo.
Evidencia: Matrices de seguimiento.
Presentación PLANES DE MEJORAMIENTO septiembre-2021. PPTX
Z:\ARCHIVOS 2021\Seguimiento Planes de Mejoramiento 2021\PLANES INTERNOS\2. Abiertos\3. Corte 30 de septiembre\Matrices x área para seguimiento
_.Se realizó una reunión el 27 de octubre con los líderes de los procesos para revisión de los planes de mejoramiento que tienen acciones con fecha de vencimiento a 30 de diciembre o antes, a fin de lograr la gestión pertinente para su cumplimiento.
Evidencia: Acta Revisión Planes de Acción-planes de mejora_oct 27- 2021-
Z:\ARCHIVOS 2021\Seguimiento Planes de Mejoramiento 2021\PLANES INTERNOS\2. Abiertos\4. Octubre 2021
_. Se tiene contemplado un seguimiento a planes de mejoramiento a corte 15 de nov, en la tercer semana de noviembre.  </t>
  </si>
  <si>
    <t>El Jefe de la OCI verificará trimestralmente, en el instrumento de formulación y seguimiento de planes de mejoramiento, los avances en el cumplimiento del plan de mejoramiento reportados por los líderes de los procesos; con base en la información reportada y en las evidencias correspondientes se verificara el avance en la implementación del plan y se dejará la observación de validación o la solicitud de ajuste, en el instrumento de formulación y seguimiento a planes de mejoramiento.
En caso de no encontrar el reporte correspondiente o sus evidencias, requerirá al líder del proceso correspondiente para que realice el reporte de avance junto con las evidencias en un termino perentorio de tres (3) días. Si vencido dicho termino no se atiende el requerimiento, se informará a la Gerencia General y al al Comité Institucional de Coordinación de Control Interno, lo mismo que a la Secretaría General, de conformidad con los previsto en el Articulo 11 de la Resolución 006 de 2020.</t>
  </si>
  <si>
    <t>Cada funcionario de la OCI designado para el seguimiento a los diferentes planes de mejora de la entidad, realizó la respectiva verificación y análisis de los soportes y evidencias entregadas por los líderes de los procesos. Así mismo, cuando se evidencia faltantes se entabla comunicación con los responsables del reporte para que se envíe el faltante de información.  (Correos electrónicos, llamadas telefónicas)</t>
  </si>
  <si>
    <t>Entendimiento, revisión y ajuste de la mitología para la formulación del PAA</t>
  </si>
  <si>
    <t xml:space="preserve">El equipo de la OCI, anualmente revisa la metodología para la formulación del PAA y establece la necesidad de incorporar ajustes que permitan atender adecuadamente dicha formulación. </t>
  </si>
  <si>
    <t>si el CICCI plantea observaciones al Plan propuesto,  el Jeje de la OCI toma nota de las mismas y realiza los ajustes correspondientes, para que sean validados en la misma reunión; si las observaciones, están referidas a la validación de los recursos asignados, el jefe de la OCI, toma nota de las mismas y deja constancia de que la inadecuada asignación de recursos plantea una limitación al alcance delPAA propuesto; de dichas observaciones, ajustes y comentarios, se dejará constancia en la respectiva acta del Comité</t>
  </si>
  <si>
    <t>Afectación Reputacional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</si>
</sst>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mm/yyyy;@"/>
    <numFmt numFmtId="165" formatCode="dd/mm/yyyy;@"/>
    <numFmt numFmtId="166" formatCode="_-* #,##0_-;\-* #,##0_-;_-* &quot;-&quot;??_-;_-@_-"/>
  </numFmts>
  <fonts count="32"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sz val="11"/>
      <color rgb="FFFF0000"/>
      <name val="Calibri"/>
      <family val="2"/>
      <scheme val="minor"/>
    </font>
    <font>
      <sz val="11"/>
      <color rgb="FF444444"/>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b/>
      <sz val="24"/>
      <color theme="1"/>
      <name val="Calibri"/>
      <family val="2"/>
      <scheme val="minor"/>
    </font>
    <font>
      <sz val="11"/>
      <color rgb="FF444444"/>
      <name val="Calibri"/>
      <family val="2"/>
      <charset val="1"/>
    </font>
    <font>
      <sz val="11"/>
      <color rgb="FF000000"/>
      <name val="Calibri"/>
      <family val="2"/>
      <scheme val="minor"/>
    </font>
    <font>
      <sz val="10"/>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00206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FF"/>
        <bgColor indexed="64"/>
      </patternFill>
    </fill>
    <fill>
      <patternFill patternType="solid">
        <fgColor rgb="FF92D050"/>
        <bgColor rgb="FF000000"/>
      </patternFill>
    </fill>
    <fill>
      <patternFill patternType="solid">
        <fgColor rgb="FF35EB4B"/>
        <bgColor rgb="FF000000"/>
      </patternFill>
    </fill>
  </fills>
  <borders count="35">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s>
  <cellStyleXfs count="5">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533">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9"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2" xfId="0" applyBorder="1" applyProtection="1">
      <protection hidden="1"/>
    </xf>
    <xf numFmtId="0" fontId="0" fillId="0" borderId="10" xfId="0" applyBorder="1" applyAlignment="1" applyProtection="1">
      <alignment horizontal="justify" vertical="center" wrapText="1"/>
      <protection locked="0"/>
    </xf>
    <xf numFmtId="0" fontId="0" fillId="0" borderId="10" xfId="0" applyBorder="1" applyProtection="1">
      <protection hidden="1"/>
    </xf>
    <xf numFmtId="0" fontId="1" fillId="0" borderId="5" xfId="0" quotePrefix="1" applyFont="1" applyBorder="1" applyAlignment="1" applyProtection="1">
      <alignment horizontal="left" vertical="center" wrapText="1"/>
      <protection hidden="1"/>
    </xf>
    <xf numFmtId="0" fontId="0" fillId="0" borderId="5" xfId="0" applyBorder="1" applyAlignment="1" applyProtection="1">
      <alignment horizontal="justify" vertical="center" wrapText="1"/>
      <protection locked="0"/>
    </xf>
    <xf numFmtId="0" fontId="0" fillId="0" borderId="5" xfId="0" applyBorder="1" applyProtection="1">
      <protection hidden="1"/>
    </xf>
    <xf numFmtId="14" fontId="1" fillId="0" borderId="10" xfId="0" applyNumberFormat="1" applyFont="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9" borderId="13" xfId="0" applyFont="1" applyFill="1" applyBorder="1" applyAlignment="1">
      <alignment horizontal="center" vertical="center" wrapText="1"/>
    </xf>
    <xf numFmtId="0" fontId="0" fillId="0" borderId="13" xfId="0" applyBorder="1" applyAlignment="1">
      <alignment vertical="center" wrapText="1"/>
    </xf>
    <xf numFmtId="9" fontId="0" fillId="0" borderId="13" xfId="0" applyNumberFormat="1" applyBorder="1" applyAlignment="1">
      <alignment vertical="center" wrapText="1"/>
    </xf>
    <xf numFmtId="9" fontId="0" fillId="0" borderId="3" xfId="0" applyNumberFormat="1" applyBorder="1" applyAlignment="1">
      <alignment vertical="center" wrapText="1"/>
    </xf>
    <xf numFmtId="9" fontId="7" fillId="4" borderId="12" xfId="1" applyFont="1" applyFill="1" applyBorder="1" applyAlignment="1" applyProtection="1">
      <alignment horizontal="center" vertical="center" wrapText="1"/>
      <protection hidden="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7" fillId="5" borderId="12" xfId="1" applyFont="1" applyFill="1" applyBorder="1" applyAlignment="1" applyProtection="1">
      <alignment horizontal="center"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5" xfId="0" applyNumberFormat="1" applyBorder="1" applyAlignment="1" applyProtection="1">
      <alignment horizontal="center" vertical="center" wrapText="1"/>
      <protection locked="0"/>
    </xf>
    <xf numFmtId="14" fontId="0" fillId="0" borderId="10" xfId="0" applyNumberFormat="1" applyBorder="1" applyAlignment="1" applyProtection="1">
      <alignment horizontal="center" vertical="center" wrapText="1"/>
      <protection locked="0"/>
    </xf>
    <xf numFmtId="14" fontId="0" fillId="0" borderId="5" xfId="0" applyNumberFormat="1" applyBorder="1" applyAlignment="1" applyProtection="1">
      <alignment vertical="center"/>
      <protection hidden="1"/>
    </xf>
    <xf numFmtId="0" fontId="0" fillId="0" borderId="0" xfId="0" applyAlignment="1">
      <alignment vertical="center" wrapText="1"/>
    </xf>
    <xf numFmtId="0" fontId="0" fillId="0" borderId="0" xfId="0" applyAlignment="1">
      <alignment vertical="center"/>
    </xf>
    <xf numFmtId="0" fontId="1" fillId="0" borderId="10"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10" xfId="1" applyFont="1" applyBorder="1" applyAlignment="1" applyProtection="1">
      <alignment vertical="center" wrapText="1"/>
      <protection locked="0"/>
    </xf>
    <xf numFmtId="14" fontId="0" fillId="0" borderId="10" xfId="0" applyNumberFormat="1" applyBorder="1" applyAlignment="1" applyProtection="1">
      <alignment vertical="center"/>
      <protection hidden="1"/>
    </xf>
    <xf numFmtId="0" fontId="7" fillId="3" borderId="15" xfId="0" applyFont="1" applyFill="1" applyBorder="1" applyAlignment="1" applyProtection="1">
      <alignment horizontal="center" vertical="center" wrapText="1"/>
      <protection hidden="1"/>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14" fontId="1" fillId="0" borderId="10" xfId="0" applyNumberFormat="1" applyFont="1" applyBorder="1" applyAlignment="1" applyProtection="1">
      <alignment horizontal="center" vertical="center"/>
      <protection locked="0"/>
    </xf>
    <xf numFmtId="14" fontId="1" fillId="0" borderId="5" xfId="0" applyNumberFormat="1" applyFont="1" applyBorder="1" applyAlignment="1" applyProtection="1">
      <alignment horizontal="center" vertical="center" wrapText="1"/>
      <protection locked="0"/>
    </xf>
    <xf numFmtId="0" fontId="0" fillId="0" borderId="10" xfId="0" applyBorder="1" applyAlignment="1" applyProtection="1">
      <alignment horizontal="left" vertical="center" wrapText="1"/>
      <protection locked="0"/>
    </xf>
    <xf numFmtId="0" fontId="0" fillId="0" borderId="10" xfId="0" applyBorder="1" applyAlignment="1" applyProtection="1">
      <alignment horizontal="center" vertical="center" wrapText="1"/>
      <protection locked="0"/>
    </xf>
    <xf numFmtId="0" fontId="1" fillId="0" borderId="10" xfId="0" applyFont="1" applyBorder="1" applyAlignment="1" applyProtection="1">
      <alignment vertical="center" wrapText="1"/>
      <protection hidden="1"/>
    </xf>
    <xf numFmtId="0" fontId="1" fillId="0" borderId="10" xfId="0" quotePrefix="1" applyFont="1" applyBorder="1" applyAlignment="1" applyProtection="1">
      <alignment horizontal="left" vertical="center" wrapText="1"/>
      <protection locked="0"/>
    </xf>
    <xf numFmtId="0" fontId="1" fillId="0" borderId="5" xfId="0" applyFont="1" applyBorder="1" applyAlignment="1" applyProtection="1">
      <alignment vertical="center" wrapText="1"/>
      <protection hidden="1"/>
    </xf>
    <xf numFmtId="0" fontId="1" fillId="0" borderId="12" xfId="0" applyFont="1" applyBorder="1" applyAlignment="1" applyProtection="1">
      <alignment vertical="center" wrapText="1"/>
      <protection locked="0"/>
    </xf>
    <xf numFmtId="9" fontId="1" fillId="0" borderId="12" xfId="1" applyFont="1" applyBorder="1" applyAlignment="1" applyProtection="1">
      <alignment vertical="center" wrapText="1"/>
      <protection locked="0"/>
    </xf>
    <xf numFmtId="9" fontId="1" fillId="0" borderId="12" xfId="1" applyFont="1" applyBorder="1" applyAlignment="1" applyProtection="1">
      <alignment horizontal="right" vertical="center" wrapText="1"/>
      <protection locked="0"/>
    </xf>
    <xf numFmtId="0" fontId="1" fillId="0" borderId="12" xfId="0" applyFont="1" applyBorder="1" applyAlignment="1" applyProtection="1">
      <alignment horizontal="left" vertical="center" wrapText="1"/>
      <protection hidden="1"/>
    </xf>
    <xf numFmtId="14" fontId="0" fillId="0" borderId="12" xfId="0" applyNumberFormat="1" applyBorder="1" applyAlignment="1" applyProtection="1">
      <alignment horizontal="center" vertical="center" wrapText="1"/>
      <protection locked="0"/>
    </xf>
    <xf numFmtId="14" fontId="0" fillId="0" borderId="12" xfId="0" applyNumberFormat="1" applyBorder="1" applyAlignment="1" applyProtection="1">
      <alignment vertical="center"/>
      <protection hidden="1"/>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quotePrefix="1" applyFont="1" applyBorder="1" applyAlignment="1" applyProtection="1">
      <alignment vertical="center" wrapText="1"/>
      <protection hidden="1"/>
    </xf>
    <xf numFmtId="0" fontId="1" fillId="0" borderId="5" xfId="0" quotePrefix="1" applyFont="1" applyBorder="1" applyAlignment="1" applyProtection="1">
      <alignment vertical="center" wrapText="1"/>
      <protection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xf>
    <xf numFmtId="0" fontId="1" fillId="0" borderId="2" xfId="0" applyFont="1" applyBorder="1" applyAlignment="1" applyProtection="1">
      <alignment vertical="top" wrapText="1"/>
      <protection locked="0"/>
    </xf>
    <xf numFmtId="0" fontId="0" fillId="0" borderId="25" xfId="0" applyBorder="1" applyAlignment="1">
      <alignment vertical="center" wrapText="1"/>
    </xf>
    <xf numFmtId="9" fontId="0" fillId="0" borderId="25" xfId="0" applyNumberFormat="1" applyBorder="1" applyAlignment="1">
      <alignment horizontal="left" vertical="center" wrapText="1"/>
    </xf>
    <xf numFmtId="0" fontId="0" fillId="0" borderId="26"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43" fontId="0" fillId="0" borderId="0" xfId="2" applyFont="1" applyBorder="1" applyAlignment="1" applyProtection="1">
      <alignment horizontal="left" vertical="center" wrapText="1"/>
      <protection hidden="1"/>
    </xf>
    <xf numFmtId="0" fontId="1" fillId="2" borderId="2" xfId="0" applyFont="1" applyFill="1" applyBorder="1" applyAlignment="1" applyProtection="1">
      <alignment vertical="center" wrapText="1"/>
      <protection locked="0"/>
    </xf>
    <xf numFmtId="0" fontId="1" fillId="2" borderId="2" xfId="0" applyFont="1" applyFill="1" applyBorder="1" applyAlignment="1" applyProtection="1">
      <alignment horizontal="left" vertical="center" wrapText="1"/>
      <protection locked="0"/>
    </xf>
    <xf numFmtId="0" fontId="13" fillId="0" borderId="0" xfId="3" applyBorder="1" applyAlignment="1" applyProtection="1">
      <alignment horizontal="center" vertical="center" wrapText="1"/>
      <protection hidden="1"/>
    </xf>
    <xf numFmtId="0" fontId="0" fillId="0" borderId="12" xfId="0" applyBorder="1" applyAlignment="1" applyProtection="1">
      <alignment horizontal="left" vertical="center" wrapText="1"/>
      <protection hidden="1"/>
    </xf>
    <xf numFmtId="0" fontId="0" fillId="0" borderId="12" xfId="0" applyBorder="1" applyAlignment="1" applyProtection="1">
      <alignment horizontal="justify" vertical="center" wrapText="1"/>
      <protection locked="0"/>
    </xf>
    <xf numFmtId="0" fontId="1" fillId="0" borderId="10" xfId="0" quotePrefix="1" applyFont="1" applyBorder="1" applyAlignment="1" applyProtection="1">
      <alignment horizontal="left" vertical="center" wrapText="1"/>
      <protection hidden="1"/>
    </xf>
    <xf numFmtId="0" fontId="0" fillId="0" borderId="12" xfId="0" applyBorder="1" applyAlignment="1" applyProtection="1">
      <alignment horizontal="center" vertical="center" wrapText="1"/>
      <protection locked="0"/>
    </xf>
    <xf numFmtId="14" fontId="1" fillId="0" borderId="12" xfId="0" applyNumberFormat="1" applyFont="1" applyBorder="1" applyAlignment="1" applyProtection="1">
      <alignment horizontal="center" vertical="center" wrapText="1"/>
      <protection locked="0" hidden="1"/>
    </xf>
    <xf numFmtId="0" fontId="1" fillId="0" borderId="12" xfId="0" applyFont="1" applyBorder="1" applyAlignment="1" applyProtection="1">
      <alignment vertical="center" wrapText="1"/>
      <protection hidden="1"/>
    </xf>
    <xf numFmtId="0" fontId="0" fillId="0" borderId="10" xfId="0" applyBorder="1" applyAlignment="1" applyProtection="1">
      <alignment horizontal="left" vertical="center" wrapText="1"/>
      <protection locked="0" hidden="1"/>
    </xf>
    <xf numFmtId="9" fontId="0" fillId="0" borderId="5" xfId="1" applyFont="1" applyBorder="1" applyAlignment="1" applyProtection="1">
      <alignment horizontal="left" vertical="center" wrapText="1"/>
      <protection hidden="1"/>
    </xf>
    <xf numFmtId="0" fontId="0" fillId="0" borderId="5" xfId="0" applyBorder="1" applyAlignment="1" applyProtection="1">
      <alignment horizontal="justify" vertical="center" wrapText="1"/>
      <protection hidden="1"/>
    </xf>
    <xf numFmtId="9" fontId="0" fillId="0" borderId="10" xfId="1" applyFont="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1" fillId="0" borderId="12" xfId="0" applyFont="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hidden="1"/>
    </xf>
    <xf numFmtId="0" fontId="1" fillId="0" borderId="12" xfId="0" quotePrefix="1" applyFont="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10" borderId="2" xfId="0"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right" vertical="center"/>
    </xf>
    <xf numFmtId="0" fontId="14" fillId="10" borderId="9" xfId="0" applyFont="1" applyFill="1" applyBorder="1" applyAlignment="1">
      <alignment horizontal="center" vertical="center" wrapText="1"/>
    </xf>
    <xf numFmtId="0" fontId="14" fillId="10" borderId="11" xfId="0" applyFont="1" applyFill="1" applyBorder="1"/>
    <xf numFmtId="0" fontId="0" fillId="0" borderId="10" xfId="0" applyBorder="1" applyAlignment="1" applyProtection="1">
      <alignment horizontal="left" vertical="center" wrapText="1"/>
      <protection hidden="1"/>
    </xf>
    <xf numFmtId="9" fontId="7" fillId="4" borderId="2" xfId="1"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7" fillId="5" borderId="2" xfId="1" applyFont="1" applyFill="1" applyBorder="1" applyAlignment="1" applyProtection="1">
      <alignment horizontal="center" vertical="center" wrapText="1"/>
      <protection hidden="1"/>
    </xf>
    <xf numFmtId="0" fontId="1" fillId="0" borderId="2" xfId="0" quotePrefix="1" applyFont="1" applyBorder="1" applyAlignment="1" applyProtection="1">
      <alignment horizontal="left" vertical="center" wrapText="1"/>
      <protection hidden="1"/>
    </xf>
    <xf numFmtId="0" fontId="1" fillId="0" borderId="2" xfId="0" quotePrefix="1" applyFont="1" applyBorder="1" applyAlignment="1" applyProtection="1">
      <alignment horizontal="justify" vertical="center" wrapText="1"/>
      <protection locked="0"/>
    </xf>
    <xf numFmtId="0" fontId="7" fillId="3" borderId="7" xfId="0" applyFont="1" applyFill="1" applyBorder="1" applyAlignment="1" applyProtection="1">
      <alignment horizontal="center" vertical="center" wrapText="1"/>
      <protection hidden="1"/>
    </xf>
    <xf numFmtId="0" fontId="0" fillId="0" borderId="2" xfId="0" applyBorder="1" applyAlignment="1">
      <alignment horizontal="right"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right" vertical="center" wrapText="1"/>
    </xf>
    <xf numFmtId="0" fontId="0" fillId="0" borderId="2" xfId="0" applyBorder="1" applyAlignment="1" applyProtection="1">
      <alignment horizontal="center" vertical="center" wrapText="1"/>
      <protection locked="0"/>
    </xf>
    <xf numFmtId="43" fontId="0" fillId="0" borderId="2" xfId="0" applyNumberFormat="1" applyBorder="1" applyAlignment="1">
      <alignment horizontal="right" vertical="center"/>
    </xf>
    <xf numFmtId="0" fontId="0" fillId="0" borderId="2" xfId="0" applyBorder="1" applyAlignment="1">
      <alignment horizontal="right" vertical="center"/>
    </xf>
    <xf numFmtId="0" fontId="14" fillId="10" borderId="10" xfId="0" applyFont="1" applyFill="1" applyBorder="1"/>
    <xf numFmtId="14" fontId="16" fillId="0" borderId="5" xfId="0" applyNumberFormat="1" applyFont="1" applyBorder="1" applyAlignment="1">
      <alignment vertical="center"/>
    </xf>
    <xf numFmtId="0" fontId="0" fillId="0" borderId="0" xfId="0" applyAlignment="1" applyProtection="1">
      <alignment vertical="center"/>
      <protection hidden="1"/>
    </xf>
    <xf numFmtId="0" fontId="0" fillId="0" borderId="10" xfId="0" applyBorder="1" applyAlignment="1" applyProtection="1">
      <alignment vertical="center" wrapText="1"/>
      <protection hidden="1"/>
    </xf>
    <xf numFmtId="0" fontId="0" fillId="0" borderId="5" xfId="0" applyBorder="1" applyAlignment="1" applyProtection="1">
      <alignment wrapText="1"/>
      <protection hidden="1"/>
    </xf>
    <xf numFmtId="0" fontId="0" fillId="0" borderId="5" xfId="0" applyBorder="1" applyAlignment="1" applyProtection="1">
      <alignment vertical="center" wrapText="1"/>
      <protection hidden="1"/>
    </xf>
    <xf numFmtId="14" fontId="16" fillId="0" borderId="5" xfId="0" applyNumberFormat="1" applyFont="1" applyBorder="1" applyAlignment="1">
      <alignment vertical="center" wrapText="1"/>
    </xf>
    <xf numFmtId="0" fontId="1" fillId="0" borderId="10" xfId="0" applyFont="1" applyBorder="1" applyAlignment="1" applyProtection="1">
      <alignment horizontal="justify" vertical="center" wrapText="1"/>
      <protection locked="0"/>
    </xf>
    <xf numFmtId="14" fontId="16" fillId="0" borderId="5" xfId="0" applyNumberFormat="1" applyFont="1" applyBorder="1" applyAlignment="1">
      <alignment horizontal="left" vertical="center" wrapText="1"/>
    </xf>
    <xf numFmtId="0" fontId="0" fillId="0" borderId="5" xfId="0" applyBorder="1" applyAlignment="1" applyProtection="1">
      <alignment vertical="center"/>
      <protection hidden="1"/>
    </xf>
    <xf numFmtId="0" fontId="16" fillId="11" borderId="2" xfId="0" applyFont="1" applyFill="1" applyBorder="1" applyAlignment="1">
      <alignment vertical="center" wrapText="1"/>
    </xf>
    <xf numFmtId="14" fontId="16" fillId="0" borderId="28" xfId="0" applyNumberFormat="1" applyFont="1" applyBorder="1" applyAlignment="1">
      <alignment vertical="center"/>
    </xf>
    <xf numFmtId="14" fontId="0" fillId="0" borderId="28" xfId="0" applyNumberFormat="1" applyBorder="1" applyAlignment="1" applyProtection="1">
      <alignment vertical="center"/>
      <protection hidden="1"/>
    </xf>
    <xf numFmtId="0" fontId="0" fillId="0" borderId="0" xfId="0" applyAlignment="1" applyProtection="1">
      <alignment vertical="center" wrapText="1"/>
      <protection hidden="1"/>
    </xf>
    <xf numFmtId="0" fontId="0" fillId="2" borderId="2" xfId="0" applyFill="1" applyBorder="1" applyAlignment="1" applyProtection="1">
      <alignment horizontal="justify" vertical="center" wrapText="1"/>
      <protection locked="0"/>
    </xf>
    <xf numFmtId="0" fontId="4" fillId="2" borderId="2" xfId="0" applyFont="1" applyFill="1" applyBorder="1" applyAlignment="1" applyProtection="1">
      <alignment horizontal="justify" vertical="center" wrapText="1"/>
      <protection locked="0"/>
    </xf>
    <xf numFmtId="0" fontId="19" fillId="0" borderId="0" xfId="0" applyFont="1" applyAlignment="1">
      <alignment vertical="center" wrapText="1"/>
    </xf>
    <xf numFmtId="0" fontId="0" fillId="0" borderId="5" xfId="0" applyBorder="1" applyAlignment="1" applyProtection="1">
      <alignment horizontal="left" vertical="center" wrapText="1"/>
      <protection hidden="1"/>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10" xfId="0" applyFont="1" applyBorder="1" applyAlignment="1" applyProtection="1">
      <alignment horizontal="left" vertical="center" wrapText="1"/>
      <protection locked="0"/>
    </xf>
    <xf numFmtId="0" fontId="8" fillId="3" borderId="12" xfId="0" applyFont="1" applyFill="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0" fontId="7" fillId="5" borderId="12" xfId="0" applyFont="1" applyFill="1" applyBorder="1" applyAlignment="1" applyProtection="1">
      <alignment horizontal="center" vertical="center" wrapText="1"/>
      <protection hidden="1"/>
    </xf>
    <xf numFmtId="9" fontId="6" fillId="0" borderId="5" xfId="1" applyFont="1" applyBorder="1" applyAlignment="1" applyProtection="1">
      <alignment horizontal="center" vertical="center" wrapText="1"/>
      <protection locked="0"/>
    </xf>
    <xf numFmtId="9" fontId="6" fillId="0" borderId="10" xfId="1"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0" fontId="7" fillId="3" borderId="12" xfId="0" applyFont="1" applyFill="1"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1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1" fillId="0" borderId="10" xfId="0" applyFont="1" applyBorder="1" applyAlignment="1" applyProtection="1">
      <alignment horizontal="left" vertical="center" wrapText="1"/>
      <protection hidden="1"/>
    </xf>
    <xf numFmtId="9" fontId="1" fillId="0" borderId="5" xfId="1" applyFont="1" applyBorder="1" applyAlignment="1" applyProtection="1">
      <alignment horizontal="right" vertical="center" wrapText="1"/>
      <protection locked="0"/>
    </xf>
    <xf numFmtId="9" fontId="1" fillId="0" borderId="10" xfId="1" applyFont="1" applyBorder="1" applyAlignment="1" applyProtection="1">
      <alignment horizontal="right" vertical="center" wrapText="1"/>
      <protection locked="0"/>
    </xf>
    <xf numFmtId="0" fontId="0" fillId="0" borderId="10"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hidden="1"/>
    </xf>
    <xf numFmtId="0" fontId="1" fillId="0" borderId="5" xfId="0" applyFont="1" applyBorder="1" applyAlignment="1" applyProtection="1">
      <alignment horizontal="justify" vertical="center" wrapText="1"/>
      <protection locked="0"/>
    </xf>
    <xf numFmtId="14" fontId="1" fillId="0" borderId="5" xfId="0" applyNumberFormat="1" applyFont="1" applyBorder="1" applyAlignment="1" applyProtection="1">
      <alignment horizontal="center" vertical="center" wrapText="1"/>
      <protection locked="0" hidden="1"/>
    </xf>
    <xf numFmtId="14" fontId="1" fillId="0" borderId="10" xfId="0" applyNumberFormat="1" applyFont="1" applyBorder="1" applyAlignment="1" applyProtection="1">
      <alignment horizontal="center" vertical="center" wrapText="1"/>
      <protection locked="0" hidden="1"/>
    </xf>
    <xf numFmtId="9" fontId="12" fillId="0" borderId="5" xfId="1" applyFont="1" applyFill="1" applyBorder="1" applyAlignment="1" applyProtection="1">
      <alignment horizontal="left" vertical="center" wrapText="1"/>
      <protection locked="0"/>
    </xf>
    <xf numFmtId="9" fontId="25" fillId="12" borderId="2" xfId="0" applyNumberFormat="1" applyFont="1" applyFill="1" applyBorder="1" applyAlignment="1">
      <alignment vertical="center" wrapText="1"/>
    </xf>
    <xf numFmtId="0" fontId="0" fillId="0" borderId="0" xfId="0" applyAlignment="1" applyProtection="1">
      <alignment horizontal="left" vertical="center"/>
      <protection hidden="1"/>
    </xf>
    <xf numFmtId="0" fontId="7" fillId="5" borderId="28" xfId="0" applyFont="1" applyFill="1" applyBorder="1" applyAlignment="1" applyProtection="1">
      <alignment horizontal="center" vertical="center" wrapText="1"/>
      <protection hidden="1"/>
    </xf>
    <xf numFmtId="0" fontId="8" fillId="3" borderId="28" xfId="0" applyFont="1" applyFill="1" applyBorder="1" applyAlignment="1" applyProtection="1">
      <alignment horizontal="center" vertical="center" wrapText="1"/>
      <protection hidden="1"/>
    </xf>
    <xf numFmtId="0" fontId="7" fillId="3" borderId="28" xfId="0" applyFont="1" applyFill="1" applyBorder="1" applyAlignment="1" applyProtection="1">
      <alignment horizontal="center" vertical="center" wrapText="1"/>
      <protection hidden="1"/>
    </xf>
    <xf numFmtId="9" fontId="7" fillId="4" borderId="28" xfId="1" applyFont="1" applyFill="1" applyBorder="1" applyAlignment="1" applyProtection="1">
      <alignment horizontal="center" vertical="center" wrapText="1"/>
      <protection hidden="1"/>
    </xf>
    <xf numFmtId="0" fontId="7" fillId="4" borderId="28" xfId="0" applyFont="1" applyFill="1" applyBorder="1" applyAlignment="1" applyProtection="1">
      <alignment horizontal="center" vertical="center" wrapText="1"/>
      <protection hidden="1"/>
    </xf>
    <xf numFmtId="9" fontId="7" fillId="5" borderId="28" xfId="1" applyFont="1" applyFill="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locked="0"/>
    </xf>
    <xf numFmtId="0" fontId="1" fillId="0" borderId="28" xfId="0" applyFont="1" applyBorder="1" applyAlignment="1" applyProtection="1">
      <alignment horizontal="left" vertical="center" wrapText="1"/>
      <protection locked="0"/>
    </xf>
    <xf numFmtId="0" fontId="3" fillId="0" borderId="28" xfId="0" applyFont="1" applyBorder="1" applyAlignment="1" applyProtection="1">
      <alignment vertical="center" wrapText="1"/>
      <protection locked="0"/>
    </xf>
    <xf numFmtId="0" fontId="1" fillId="0" borderId="28" xfId="0" applyFont="1" applyBorder="1" applyAlignment="1" applyProtection="1">
      <alignment vertical="center" wrapText="1"/>
      <protection locked="0"/>
    </xf>
    <xf numFmtId="9" fontId="1" fillId="0" borderId="28" xfId="1" applyFont="1" applyBorder="1" applyAlignment="1" applyProtection="1">
      <alignment vertical="center" wrapText="1"/>
      <protection locked="0"/>
    </xf>
    <xf numFmtId="0" fontId="1" fillId="0" borderId="28" xfId="0" applyFont="1" applyBorder="1" applyAlignment="1" applyProtection="1">
      <alignment vertical="center" wrapText="1"/>
      <protection locked="0" hidden="1"/>
    </xf>
    <xf numFmtId="9" fontId="1" fillId="0" borderId="28" xfId="1" applyFont="1" applyBorder="1" applyAlignment="1" applyProtection="1">
      <alignment horizontal="right" vertical="center" wrapText="1"/>
      <protection locked="0"/>
    </xf>
    <xf numFmtId="0" fontId="1" fillId="0" borderId="28" xfId="0" quotePrefix="1" applyFont="1" applyBorder="1" applyAlignment="1" applyProtection="1">
      <alignment horizontal="left" vertical="center" wrapText="1"/>
      <protection hidden="1"/>
    </xf>
    <xf numFmtId="0" fontId="4" fillId="0" borderId="28" xfId="0" applyFont="1" applyBorder="1" applyAlignment="1" applyProtection="1">
      <alignment horizontal="justify" vertical="center" wrapText="1"/>
      <protection locked="0"/>
    </xf>
    <xf numFmtId="14" fontId="1" fillId="0" borderId="28" xfId="0" applyNumberFormat="1" applyFont="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8" xfId="0" applyBorder="1" applyAlignment="1" applyProtection="1">
      <alignment vertical="center" wrapText="1"/>
      <protection hidden="1"/>
    </xf>
    <xf numFmtId="0" fontId="0" fillId="0" borderId="28" xfId="0" applyBorder="1" applyAlignment="1" applyProtection="1">
      <alignment horizontal="left" vertical="center" wrapText="1"/>
      <protection hidden="1"/>
    </xf>
    <xf numFmtId="0" fontId="9" fillId="7"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wrapText="1"/>
      <protection hidden="1"/>
    </xf>
    <xf numFmtId="0" fontId="1" fillId="0" borderId="33" xfId="0" applyFont="1" applyBorder="1" applyAlignment="1" applyProtection="1">
      <alignment horizontal="center" vertical="center" wrapText="1"/>
      <protection locked="0"/>
    </xf>
    <xf numFmtId="0" fontId="1" fillId="0" borderId="33" xfId="0" applyFont="1" applyBorder="1" applyAlignment="1" applyProtection="1">
      <alignment horizontal="left" vertical="center" wrapText="1"/>
      <protection locked="0"/>
    </xf>
    <xf numFmtId="0" fontId="1" fillId="0" borderId="33" xfId="0" applyFont="1" applyBorder="1" applyAlignment="1" applyProtection="1">
      <alignment vertical="center" wrapText="1"/>
      <protection locked="0"/>
    </xf>
    <xf numFmtId="9" fontId="1" fillId="0" borderId="33" xfId="1" applyFont="1" applyBorder="1" applyAlignment="1" applyProtection="1">
      <alignment vertical="center" wrapText="1"/>
      <protection locked="0"/>
    </xf>
    <xf numFmtId="0" fontId="1" fillId="0" borderId="33" xfId="0" applyFont="1" applyBorder="1" applyAlignment="1" applyProtection="1">
      <alignment vertical="center" wrapText="1"/>
      <protection locked="0" hidden="1"/>
    </xf>
    <xf numFmtId="9" fontId="1" fillId="0" borderId="33" xfId="1" applyFont="1" applyBorder="1" applyAlignment="1" applyProtection="1">
      <alignment horizontal="right" vertical="center" wrapText="1"/>
      <protection locked="0"/>
    </xf>
    <xf numFmtId="0" fontId="1" fillId="0" borderId="33" xfId="0" applyFont="1" applyBorder="1" applyAlignment="1" applyProtection="1">
      <alignment horizontal="left" vertical="center" wrapText="1"/>
      <protection hidden="1"/>
    </xf>
    <xf numFmtId="0" fontId="4" fillId="0" borderId="33" xfId="0" applyFont="1" applyBorder="1" applyAlignment="1" applyProtection="1">
      <alignment horizontal="justify" vertical="center" wrapText="1"/>
      <protection locked="0"/>
    </xf>
    <xf numFmtId="14" fontId="1" fillId="0" borderId="33" xfId="0" applyNumberFormat="1" applyFont="1" applyBorder="1" applyAlignment="1" applyProtection="1">
      <alignment horizontal="center" vertical="center" wrapText="1"/>
      <protection locked="0"/>
    </xf>
    <xf numFmtId="14" fontId="16" fillId="0" borderId="33" xfId="0" applyNumberFormat="1" applyFont="1" applyBorder="1" applyAlignment="1">
      <alignment vertical="center"/>
    </xf>
    <xf numFmtId="0" fontId="0" fillId="0" borderId="33" xfId="0" applyBorder="1" applyAlignment="1" applyProtection="1">
      <alignment horizontal="left" vertical="center" wrapText="1"/>
      <protection hidden="1"/>
    </xf>
    <xf numFmtId="14" fontId="0" fillId="0" borderId="33" xfId="0" applyNumberFormat="1" applyBorder="1" applyAlignment="1" applyProtection="1">
      <alignment vertical="center"/>
      <protection hidden="1"/>
    </xf>
    <xf numFmtId="0" fontId="1" fillId="2" borderId="2" xfId="0"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9" fontId="6" fillId="0" borderId="10" xfId="1"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9" fontId="12" fillId="0" borderId="10" xfId="1" applyFont="1" applyBorder="1" applyAlignment="1" applyProtection="1">
      <alignment horizontal="left" vertical="center" wrapText="1"/>
      <protection locked="0"/>
    </xf>
    <xf numFmtId="0" fontId="2" fillId="0" borderId="9"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wrapText="1"/>
      <protection locked="0"/>
    </xf>
    <xf numFmtId="9" fontId="1" fillId="0" borderId="10" xfId="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7" fillId="5" borderId="2"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8" fillId="3" borderId="2" xfId="0" applyFont="1" applyFill="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0" fontId="2" fillId="0" borderId="7"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1" fillId="0" borderId="10" xfId="0" applyFont="1" applyBorder="1" applyAlignment="1" applyProtection="1">
      <alignment horizontal="center" vertical="center" wrapText="1"/>
      <protection locked="0" hidden="1"/>
    </xf>
    <xf numFmtId="0" fontId="3" fillId="0" borderId="2" xfId="0" applyFont="1" applyBorder="1" applyAlignment="1" applyProtection="1">
      <alignment horizontal="left" vertical="center" wrapText="1"/>
      <protection locked="0"/>
    </xf>
    <xf numFmtId="0" fontId="1" fillId="0" borderId="10" xfId="0" applyFont="1" applyBorder="1" applyAlignment="1" applyProtection="1">
      <alignment horizontal="left" vertical="center" wrapText="1"/>
      <protection locked="0" hidden="1"/>
    </xf>
    <xf numFmtId="0" fontId="1" fillId="0" borderId="2" xfId="0" applyFont="1" applyBorder="1" applyAlignment="1" applyProtection="1">
      <alignment horizontal="left" vertical="center" wrapText="1"/>
      <protection locked="0" hidden="1"/>
    </xf>
    <xf numFmtId="0" fontId="1" fillId="0" borderId="2" xfId="0" applyFont="1" applyBorder="1" applyAlignment="1" applyProtection="1">
      <alignment horizontal="left" vertical="center" wrapText="1"/>
      <protection hidden="1"/>
    </xf>
    <xf numFmtId="0" fontId="1" fillId="0" borderId="10" xfId="0" applyFont="1" applyBorder="1" applyAlignment="1" applyProtection="1">
      <alignment horizontal="left" vertical="center" wrapText="1"/>
      <protection hidden="1"/>
    </xf>
    <xf numFmtId="0" fontId="0" fillId="0" borderId="2" xfId="0" applyBorder="1" applyAlignment="1" applyProtection="1">
      <alignment horizontal="left" vertical="center" wrapText="1"/>
      <protection locked="0"/>
    </xf>
    <xf numFmtId="14" fontId="1" fillId="0" borderId="10"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10" xfId="0" applyBorder="1" applyAlignment="1" applyProtection="1">
      <alignment horizontal="left" vertical="center" wrapText="1"/>
      <protection hidden="1"/>
    </xf>
    <xf numFmtId="9" fontId="1" fillId="0" borderId="10" xfId="1" applyFont="1" applyBorder="1" applyAlignment="1" applyProtection="1">
      <alignment horizontal="right" vertical="center" wrapText="1"/>
      <protection locked="0"/>
    </xf>
    <xf numFmtId="0" fontId="0" fillId="0" borderId="10" xfId="0"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hidden="1"/>
    </xf>
    <xf numFmtId="0" fontId="14" fillId="10" borderId="34" xfId="0" applyFont="1" applyFill="1" applyBorder="1" applyAlignment="1">
      <alignment horizontal="right" vertical="center" wrapText="1"/>
    </xf>
    <xf numFmtId="0" fontId="13" fillId="0" borderId="7" xfId="4" applyFill="1" applyBorder="1" applyAlignment="1">
      <alignment horizontal="center" vertical="center" wrapText="1"/>
    </xf>
    <xf numFmtId="0" fontId="13" fillId="0" borderId="9" xfId="4" applyFill="1" applyBorder="1" applyAlignment="1">
      <alignment horizontal="center" vertical="center" wrapText="1"/>
    </xf>
    <xf numFmtId="0" fontId="1" fillId="0" borderId="2" xfId="0" applyFont="1" applyFill="1" applyBorder="1" applyAlignment="1" applyProtection="1">
      <alignment horizontal="left" vertical="center" wrapText="1"/>
      <protection locked="0"/>
    </xf>
    <xf numFmtId="14" fontId="16" fillId="0" borderId="2" xfId="0" applyNumberFormat="1" applyFont="1" applyBorder="1" applyAlignment="1">
      <alignment vertical="center"/>
    </xf>
    <xf numFmtId="0" fontId="16" fillId="0" borderId="2" xfId="0" applyFont="1" applyBorder="1" applyAlignment="1">
      <alignment vertical="center" wrapText="1"/>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1" fillId="0" borderId="2" xfId="0" applyFont="1" applyBorder="1" applyAlignment="1" applyProtection="1">
      <alignment horizontal="right" vertical="center" wrapText="1"/>
      <protection locked="0"/>
    </xf>
    <xf numFmtId="0" fontId="8" fillId="0" borderId="2" xfId="0" applyFont="1" applyBorder="1" applyAlignment="1" applyProtection="1">
      <alignment vertical="center" wrapText="1"/>
      <protection locked="0"/>
    </xf>
    <xf numFmtId="0" fontId="1" fillId="0" borderId="2" xfId="0" applyFont="1" applyFill="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164" fontId="0" fillId="0" borderId="2" xfId="0" applyNumberFormat="1" applyBorder="1" applyAlignment="1" applyProtection="1">
      <alignment vertical="center"/>
      <protection hidden="1"/>
    </xf>
    <xf numFmtId="0" fontId="31" fillId="0" borderId="2" xfId="0" applyFont="1" applyBorder="1" applyAlignment="1">
      <alignment vertical="center" wrapText="1"/>
    </xf>
    <xf numFmtId="0" fontId="0" fillId="0" borderId="2" xfId="0" applyBorder="1" applyAlignment="1" applyProtection="1">
      <alignment horizontal="center" vertical="center" wrapText="1"/>
      <protection hidden="1"/>
    </xf>
    <xf numFmtId="0" fontId="8" fillId="3" borderId="8" xfId="0" applyFont="1" applyFill="1" applyBorder="1" applyAlignment="1" applyProtection="1">
      <alignment horizontal="center" vertical="center" wrapText="1"/>
      <protection hidden="1"/>
    </xf>
    <xf numFmtId="0" fontId="0" fillId="0" borderId="8" xfId="0" applyBorder="1" applyProtection="1">
      <protection hidden="1"/>
    </xf>
    <xf numFmtId="0" fontId="0" fillId="0" borderId="10" xfId="0" applyBorder="1" applyAlignment="1" applyProtection="1">
      <alignment horizontal="center" vertical="center"/>
      <protection hidden="1"/>
    </xf>
    <xf numFmtId="164" fontId="0" fillId="0" borderId="10" xfId="0" applyNumberFormat="1" applyBorder="1" applyAlignment="1" applyProtection="1">
      <alignment vertical="center"/>
      <protection hidden="1"/>
    </xf>
    <xf numFmtId="0" fontId="0" fillId="0" borderId="11" xfId="0" applyBorder="1" applyProtection="1">
      <protection hidden="1"/>
    </xf>
    <xf numFmtId="0" fontId="29" fillId="0" borderId="2" xfId="0" applyFont="1" applyBorder="1" applyAlignment="1">
      <alignment vertical="center"/>
    </xf>
    <xf numFmtId="0" fontId="21" fillId="0" borderId="2" xfId="0" applyFont="1" applyBorder="1" applyAlignment="1">
      <alignment vertical="center" wrapText="1"/>
    </xf>
    <xf numFmtId="9" fontId="21" fillId="0" borderId="2" xfId="0" applyNumberFormat="1" applyFont="1" applyBorder="1" applyAlignment="1">
      <alignment vertical="center" wrapText="1"/>
    </xf>
    <xf numFmtId="14" fontId="21" fillId="0" borderId="2" xfId="0" applyNumberFormat="1" applyFont="1" applyBorder="1" applyAlignment="1">
      <alignment vertical="center"/>
    </xf>
    <xf numFmtId="0" fontId="16" fillId="0" borderId="2" xfId="0" applyFont="1" applyBorder="1" applyAlignment="1">
      <alignment wrapText="1"/>
    </xf>
    <xf numFmtId="0" fontId="16" fillId="0" borderId="2" xfId="0" applyFont="1" applyBorder="1" applyAlignment="1">
      <alignment vertical="center"/>
    </xf>
    <xf numFmtId="0" fontId="0" fillId="0" borderId="2" xfId="0" applyBorder="1" applyAlignment="1" applyProtection="1">
      <alignment vertical="center"/>
      <protection hidden="1"/>
    </xf>
    <xf numFmtId="0" fontId="26" fillId="0" borderId="2" xfId="0" applyFont="1" applyBorder="1" applyAlignment="1">
      <alignment vertical="center" wrapText="1"/>
    </xf>
    <xf numFmtId="14" fontId="16" fillId="0" borderId="2" xfId="0" applyNumberFormat="1" applyFont="1" applyBorder="1" applyAlignment="1">
      <alignment vertical="center" wrapText="1"/>
    </xf>
    <xf numFmtId="0" fontId="21" fillId="0" borderId="2" xfId="0" applyFont="1" applyBorder="1" applyAlignment="1">
      <alignment horizontal="center" vertical="center" wrapText="1"/>
    </xf>
    <xf numFmtId="0" fontId="26" fillId="0" borderId="2" xfId="0" applyFont="1" applyBorder="1" applyAlignment="1">
      <alignment horizontal="center" vertical="center" wrapText="1"/>
    </xf>
    <xf numFmtId="9" fontId="21" fillId="0" borderId="2" xfId="0" applyNumberFormat="1" applyFont="1" applyBorder="1" applyAlignment="1">
      <alignment horizontal="center" vertical="center" wrapText="1"/>
    </xf>
    <xf numFmtId="9" fontId="25" fillId="12" borderId="2" xfId="0" applyNumberFormat="1" applyFont="1" applyFill="1" applyBorder="1" applyAlignment="1">
      <alignment horizontal="center" vertical="center" wrapText="1"/>
    </xf>
    <xf numFmtId="14" fontId="0" fillId="0" borderId="8" xfId="0" applyNumberFormat="1" applyBorder="1" applyAlignment="1" applyProtection="1">
      <alignment vertical="center"/>
      <protection hidden="1"/>
    </xf>
    <xf numFmtId="0" fontId="0" fillId="0" borderId="8" xfId="0" applyBorder="1" applyAlignment="1" applyProtection="1">
      <alignment vertical="center"/>
      <protection hidden="1"/>
    </xf>
    <xf numFmtId="0" fontId="21" fillId="0" borderId="10" xfId="0" applyFont="1" applyBorder="1" applyAlignment="1">
      <alignment horizontal="center" vertical="center" wrapText="1"/>
    </xf>
    <xf numFmtId="9" fontId="21" fillId="0" borderId="10" xfId="0" applyNumberFormat="1" applyFont="1" applyBorder="1" applyAlignment="1">
      <alignment horizontal="center" vertical="center" wrapText="1"/>
    </xf>
    <xf numFmtId="9" fontId="25" fillId="12" borderId="10" xfId="0" applyNumberFormat="1" applyFont="1" applyFill="1" applyBorder="1" applyAlignment="1">
      <alignment horizontal="center" vertical="center" wrapText="1"/>
    </xf>
    <xf numFmtId="14" fontId="16" fillId="0" borderId="10" xfId="0" applyNumberFormat="1" applyFont="1" applyBorder="1" applyAlignment="1">
      <alignment horizontal="left" vertical="center"/>
    </xf>
    <xf numFmtId="0" fontId="26" fillId="0" borderId="10" xfId="0" applyFont="1" applyBorder="1" applyAlignment="1">
      <alignment vertical="center" wrapText="1"/>
    </xf>
    <xf numFmtId="0" fontId="16" fillId="0" borderId="10" xfId="0" applyFont="1" applyBorder="1" applyAlignment="1">
      <alignment vertical="center" wrapText="1"/>
    </xf>
    <xf numFmtId="14" fontId="16" fillId="0" borderId="10" xfId="0" applyNumberFormat="1" applyFont="1" applyBorder="1" applyAlignment="1">
      <alignment vertical="center" wrapText="1"/>
    </xf>
    <xf numFmtId="0" fontId="16" fillId="0" borderId="10" xfId="0" applyFont="1" applyBorder="1" applyAlignment="1">
      <alignment horizontal="left" vertical="center"/>
    </xf>
    <xf numFmtId="0" fontId="16" fillId="0" borderId="10" xfId="0" applyFont="1" applyBorder="1" applyAlignment="1">
      <alignment horizontal="left" vertical="center" wrapText="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21" fillId="0" borderId="10"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28" fillId="0" borderId="2" xfId="0" applyFont="1" applyBorder="1" applyAlignment="1" applyProtection="1">
      <alignment horizontal="center" vertical="center" wrapText="1"/>
      <protection hidden="1"/>
    </xf>
    <xf numFmtId="14" fontId="16" fillId="0" borderId="10" xfId="0" applyNumberFormat="1" applyFont="1" applyBorder="1" applyAlignment="1">
      <alignment vertical="center"/>
    </xf>
    <xf numFmtId="0" fontId="3" fillId="0" borderId="10" xfId="0" applyFont="1" applyBorder="1" applyAlignment="1" applyProtection="1">
      <alignment horizontal="justify" vertical="center" wrapText="1"/>
      <protection locked="0"/>
    </xf>
    <xf numFmtId="14" fontId="0" fillId="0" borderId="11" xfId="0" applyNumberFormat="1" applyBorder="1" applyAlignment="1" applyProtection="1">
      <alignment vertical="center"/>
      <protection hidden="1"/>
    </xf>
    <xf numFmtId="0" fontId="1" fillId="0" borderId="10"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2" xfId="0" quotePrefix="1" applyFont="1" applyFill="1" applyBorder="1" applyAlignment="1" applyProtection="1">
      <alignment horizontal="justify" vertical="center" wrapText="1"/>
      <protection locked="0"/>
    </xf>
    <xf numFmtId="0" fontId="3" fillId="0" borderId="2" xfId="0" applyFont="1" applyBorder="1" applyAlignment="1" applyProtection="1">
      <alignment horizontal="center" vertical="center" wrapText="1"/>
      <protection locked="0"/>
    </xf>
    <xf numFmtId="0" fontId="1" fillId="0" borderId="2" xfId="0" quotePrefix="1" applyFont="1" applyBorder="1" applyAlignment="1" applyProtection="1">
      <alignment horizontal="justify" vertical="center" wrapText="1"/>
      <protection locked="0" hidden="1"/>
    </xf>
    <xf numFmtId="0" fontId="18" fillId="0" borderId="2" xfId="0" applyFont="1" applyBorder="1" applyAlignment="1" applyProtection="1">
      <alignment vertical="center" wrapText="1"/>
      <protection hidden="1"/>
    </xf>
    <xf numFmtId="0" fontId="30" fillId="0" borderId="2" xfId="0" applyFont="1" applyBorder="1" applyAlignment="1" applyProtection="1">
      <alignment vertical="center" wrapText="1"/>
      <protection hidden="1"/>
    </xf>
    <xf numFmtId="0" fontId="1" fillId="0" borderId="2" xfId="0" applyFont="1" applyBorder="1" applyAlignment="1" applyProtection="1">
      <alignment horizontal="right" vertical="center" wrapText="1"/>
      <protection hidden="1"/>
    </xf>
    <xf numFmtId="0" fontId="0" fillId="2" borderId="2" xfId="0" applyFill="1" applyBorder="1" applyAlignment="1" applyProtection="1">
      <alignment vertical="center" wrapText="1"/>
      <protection hidden="1"/>
    </xf>
    <xf numFmtId="0" fontId="8" fillId="0" borderId="10" xfId="0" applyFont="1" applyBorder="1" applyAlignment="1" applyProtection="1">
      <alignment vertical="center" wrapText="1"/>
      <protection locked="0"/>
    </xf>
    <xf numFmtId="0" fontId="1" fillId="0" borderId="10" xfId="0" quotePrefix="1" applyFont="1" applyBorder="1" applyAlignment="1" applyProtection="1">
      <alignment horizontal="justify" vertical="center" wrapText="1"/>
      <protection locked="0"/>
    </xf>
    <xf numFmtId="0" fontId="1" fillId="0" borderId="10" xfId="0" quotePrefix="1" applyFont="1" applyBorder="1" applyAlignment="1" applyProtection="1">
      <alignment horizontal="center" vertical="center" wrapText="1"/>
      <protection locked="0" hidden="1"/>
    </xf>
    <xf numFmtId="0" fontId="0" fillId="2" borderId="10" xfId="0" applyFill="1" applyBorder="1" applyAlignment="1" applyProtection="1">
      <alignment vertical="center" wrapText="1"/>
      <protection hidden="1"/>
    </xf>
    <xf numFmtId="0" fontId="2" fillId="0" borderId="4" xfId="0" applyFont="1" applyFill="1" applyBorder="1" applyAlignment="1" applyProtection="1">
      <alignment horizontal="center" vertical="center" wrapText="1"/>
      <protection locked="0"/>
    </xf>
    <xf numFmtId="0" fontId="1" fillId="0" borderId="5" xfId="0" applyFont="1" applyFill="1" applyBorder="1" applyAlignment="1" applyProtection="1">
      <alignment horizontal="center" vertical="center" wrapText="1"/>
      <protection locked="0" hidden="1"/>
    </xf>
    <xf numFmtId="0" fontId="0" fillId="0" borderId="2" xfId="0" applyBorder="1" applyAlignment="1" applyProtection="1">
      <alignment vertical="center" wrapText="1"/>
      <protection locked="0"/>
    </xf>
    <xf numFmtId="0" fontId="0" fillId="0" borderId="10" xfId="0" applyBorder="1" applyAlignment="1" applyProtection="1">
      <alignment vertical="center" wrapText="1"/>
      <protection locked="0"/>
    </xf>
    <xf numFmtId="14" fontId="1" fillId="0" borderId="2" xfId="0" applyNumberFormat="1" applyFont="1" applyBorder="1" applyAlignment="1" applyProtection="1">
      <alignment vertical="center" wrapText="1"/>
      <protection locked="0" hidden="1"/>
    </xf>
    <xf numFmtId="14" fontId="1" fillId="0" borderId="10" xfId="0" applyNumberFormat="1" applyFont="1" applyBorder="1" applyAlignment="1" applyProtection="1">
      <alignment vertical="center" wrapText="1"/>
      <protection locked="0" hidden="1"/>
    </xf>
    <xf numFmtId="0" fontId="16" fillId="0" borderId="2" xfId="0" applyFont="1" applyFill="1" applyBorder="1" applyAlignment="1">
      <alignment vertical="top" wrapText="1"/>
    </xf>
    <xf numFmtId="0" fontId="0" fillId="0" borderId="2" xfId="0" applyFill="1" applyBorder="1" applyProtection="1">
      <protection hidden="1"/>
    </xf>
    <xf numFmtId="0" fontId="16" fillId="0" borderId="2" xfId="0" applyFont="1" applyFill="1" applyBorder="1" applyAlignment="1">
      <alignment wrapText="1"/>
    </xf>
    <xf numFmtId="0" fontId="14" fillId="10" borderId="4" xfId="0" applyFont="1" applyFill="1" applyBorder="1" applyAlignment="1">
      <alignment horizontal="center" vertical="center" wrapText="1"/>
    </xf>
    <xf numFmtId="0" fontId="14" fillId="10" borderId="5" xfId="0" applyFont="1" applyFill="1" applyBorder="1" applyAlignment="1">
      <alignment horizontal="center" vertical="center" wrapText="1"/>
    </xf>
    <xf numFmtId="0" fontId="14" fillId="10" borderId="6"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0" fillId="0" borderId="8" xfId="0" applyBorder="1" applyAlignment="1">
      <alignment horizontal="center" vertical="center" wrapText="1"/>
    </xf>
    <xf numFmtId="0" fontId="13" fillId="0" borderId="7" xfId="4" applyFill="1" applyBorder="1" applyAlignment="1">
      <alignment horizontal="center" vertical="center" wrapText="1"/>
    </xf>
    <xf numFmtId="0" fontId="14" fillId="10" borderId="24" xfId="0" applyFont="1" applyFill="1" applyBorder="1" applyAlignment="1">
      <alignment horizontal="center" vertical="center" wrapText="1"/>
    </xf>
    <xf numFmtId="0" fontId="14" fillId="10" borderId="22" xfId="0" applyFont="1" applyFill="1" applyBorder="1" applyAlignment="1">
      <alignment horizontal="center" vertical="center" wrapText="1"/>
    </xf>
    <xf numFmtId="0" fontId="6" fillId="0" borderId="5"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9" fontId="6" fillId="0" borderId="10" xfId="1"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9" fontId="12" fillId="0" borderId="10" xfId="1" applyFont="1" applyBorder="1" applyAlignment="1" applyProtection="1">
      <alignment horizontal="left" vertical="center" wrapText="1"/>
      <protection locked="0"/>
    </xf>
    <xf numFmtId="0" fontId="2" fillId="0" borderId="4"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10" xfId="0" applyFont="1" applyBorder="1" applyAlignment="1" applyProtection="1">
      <alignment horizontal="left" vertical="center" wrapText="1"/>
      <protection locked="0"/>
    </xf>
    <xf numFmtId="9" fontId="1" fillId="0" borderId="5" xfId="1" applyFont="1" applyBorder="1" applyAlignment="1" applyProtection="1">
      <alignment horizontal="center" vertical="center" wrapText="1"/>
      <protection locked="0"/>
    </xf>
    <xf numFmtId="9" fontId="1" fillId="0" borderId="10" xfId="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hidden="1"/>
    </xf>
    <xf numFmtId="0" fontId="7" fillId="5" borderId="12" xfId="0" applyFont="1" applyFill="1" applyBorder="1" applyAlignment="1" applyProtection="1">
      <alignment horizontal="center" vertical="center" wrapText="1"/>
      <protection hidden="1"/>
    </xf>
    <xf numFmtId="0" fontId="7" fillId="5" borderId="2"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7"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9" fillId="6" borderId="5"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wrapText="1"/>
      <protection hidden="1"/>
    </xf>
    <xf numFmtId="0" fontId="8" fillId="3" borderId="12" xfId="0" applyFont="1" applyFill="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9" fontId="9" fillId="7" borderId="5" xfId="1" applyFont="1" applyFill="1" applyBorder="1" applyAlignment="1" applyProtection="1">
      <alignment horizontal="center" vertical="center"/>
      <protection hidden="1"/>
    </xf>
    <xf numFmtId="0" fontId="2" fillId="0" borderId="7"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7" fillId="3" borderId="2" xfId="0" applyFont="1" applyFill="1" applyBorder="1" applyAlignment="1" applyProtection="1">
      <alignment horizontal="center" vertical="center" wrapText="1"/>
      <protection hidden="1"/>
    </xf>
    <xf numFmtId="9" fontId="4" fillId="0" borderId="2" xfId="1" applyFont="1" applyBorder="1" applyAlignment="1" applyProtection="1">
      <alignment horizontal="left" vertical="center" wrapText="1"/>
      <protection locked="0"/>
    </xf>
    <xf numFmtId="0" fontId="9" fillId="6"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wrapText="1"/>
      <protection hidden="1"/>
    </xf>
    <xf numFmtId="0" fontId="21" fillId="0" borderId="2" xfId="0" applyFont="1" applyBorder="1" applyAlignment="1">
      <alignment vertical="center" wrapText="1"/>
    </xf>
    <xf numFmtId="0" fontId="22" fillId="0" borderId="2" xfId="0" applyFont="1" applyBorder="1" applyAlignment="1">
      <alignment vertical="center" wrapText="1"/>
    </xf>
    <xf numFmtId="0" fontId="17" fillId="12" borderId="2" xfId="0" applyFont="1" applyFill="1" applyBorder="1" applyAlignment="1">
      <alignment wrapText="1"/>
    </xf>
    <xf numFmtId="0" fontId="20" fillId="0" borderId="7" xfId="0" applyFont="1" applyBorder="1" applyAlignment="1">
      <alignment vertical="center" wrapText="1"/>
    </xf>
    <xf numFmtId="0" fontId="21" fillId="0" borderId="10" xfId="0" applyFont="1" applyBorder="1" applyAlignment="1">
      <alignment vertical="center" wrapText="1"/>
    </xf>
    <xf numFmtId="9" fontId="21" fillId="0" borderId="2" xfId="0" applyNumberFormat="1" applyFont="1" applyBorder="1" applyAlignment="1">
      <alignment vertical="center" wrapText="1"/>
    </xf>
    <xf numFmtId="0" fontId="20" fillId="0" borderId="9" xfId="0" applyFont="1" applyBorder="1" applyAlignment="1">
      <alignment vertical="center" wrapText="1"/>
    </xf>
    <xf numFmtId="0" fontId="21" fillId="0" borderId="2" xfId="0" applyFont="1" applyBorder="1" applyAlignment="1">
      <alignment horizontal="center" vertical="center" wrapText="1"/>
    </xf>
    <xf numFmtId="0" fontId="22" fillId="0" borderId="10" xfId="0" applyFont="1" applyBorder="1" applyAlignment="1">
      <alignment vertical="center" wrapText="1"/>
    </xf>
    <xf numFmtId="0" fontId="17" fillId="12" borderId="2" xfId="0" applyFont="1" applyFill="1" applyBorder="1" applyAlignment="1">
      <alignment vertical="center" wrapText="1"/>
    </xf>
    <xf numFmtId="0" fontId="27" fillId="0" borderId="2" xfId="0" applyFont="1" applyBorder="1" applyAlignment="1">
      <alignment horizontal="center" vertical="center" wrapText="1"/>
    </xf>
    <xf numFmtId="0" fontId="27" fillId="0" borderId="10" xfId="0" applyFont="1" applyBorder="1" applyAlignment="1">
      <alignment horizontal="center" vertical="center" wrapText="1"/>
    </xf>
    <xf numFmtId="0" fontId="24" fillId="12" borderId="2" xfId="0" applyFont="1" applyFill="1" applyBorder="1" applyAlignment="1">
      <alignment horizontal="center" vertical="center" wrapText="1"/>
    </xf>
    <xf numFmtId="0" fontId="24" fillId="12" borderId="10"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10" xfId="0" applyFont="1" applyBorder="1" applyAlignment="1">
      <alignment horizontal="center" vertical="center" wrapText="1"/>
    </xf>
    <xf numFmtId="0" fontId="24" fillId="12" borderId="2" xfId="0" applyFont="1" applyFill="1" applyBorder="1" applyAlignment="1">
      <alignment vertical="center" wrapText="1"/>
    </xf>
    <xf numFmtId="0" fontId="17" fillId="12" borderId="10" xfId="0" applyFont="1" applyFill="1" applyBorder="1" applyAlignment="1">
      <alignment vertical="center" wrapText="1"/>
    </xf>
    <xf numFmtId="9" fontId="23" fillId="12" borderId="2" xfId="0" applyNumberFormat="1" applyFont="1" applyFill="1" applyBorder="1" applyAlignment="1">
      <alignment vertical="center" wrapText="1"/>
    </xf>
    <xf numFmtId="0" fontId="23" fillId="12" borderId="10" xfId="0" applyFont="1" applyFill="1" applyBorder="1" applyAlignment="1">
      <alignment vertical="center" wrapText="1"/>
    </xf>
    <xf numFmtId="9" fontId="21" fillId="0" borderId="2" xfId="0" applyNumberFormat="1" applyFont="1" applyBorder="1" applyAlignment="1">
      <alignment horizontal="center" vertical="center" wrapText="1"/>
    </xf>
    <xf numFmtId="9" fontId="21" fillId="0" borderId="10" xfId="0" applyNumberFormat="1" applyFont="1" applyBorder="1" applyAlignment="1">
      <alignment horizontal="center" vertical="center" wrapText="1"/>
    </xf>
    <xf numFmtId="0" fontId="23" fillId="13" borderId="2" xfId="0" applyFont="1" applyFill="1" applyBorder="1" applyAlignment="1">
      <alignment vertical="center" wrapText="1"/>
    </xf>
    <xf numFmtId="0" fontId="16" fillId="0" borderId="2" xfId="0" applyFont="1" applyBorder="1" applyAlignment="1">
      <alignment vertical="center" wrapText="1"/>
    </xf>
    <xf numFmtId="9" fontId="0" fillId="0" borderId="2" xfId="1" applyFont="1" applyBorder="1" applyAlignment="1" applyProtection="1">
      <alignment horizontal="center" vertical="center" wrapText="1"/>
      <protection locked="0"/>
    </xf>
    <xf numFmtId="9" fontId="0" fillId="0" borderId="10" xfId="1" applyFont="1" applyBorder="1" applyAlignment="1" applyProtection="1">
      <alignment horizontal="center" vertical="center" wrapText="1"/>
      <protection locked="0"/>
    </xf>
    <xf numFmtId="9" fontId="12" fillId="0" borderId="2" xfId="1" applyFont="1" applyFill="1" applyBorder="1" applyAlignment="1" applyProtection="1">
      <alignment horizontal="left" vertical="center" wrapText="1"/>
      <protection locked="0"/>
    </xf>
    <xf numFmtId="0" fontId="1" fillId="0"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hidden="1"/>
    </xf>
    <xf numFmtId="0" fontId="1" fillId="0" borderId="2" xfId="0" applyFont="1" applyFill="1" applyBorder="1" applyAlignment="1" applyProtection="1">
      <alignment horizontal="center" vertical="center" wrapText="1"/>
      <protection locked="0" hidden="1"/>
    </xf>
    <xf numFmtId="0" fontId="1" fillId="0" borderId="10"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hidden="1"/>
    </xf>
    <xf numFmtId="10" fontId="1" fillId="0" borderId="2" xfId="1" applyNumberFormat="1" applyFont="1" applyBorder="1" applyAlignment="1" applyProtection="1">
      <alignment horizontal="center" vertical="center" wrapText="1"/>
      <protection locked="0"/>
    </xf>
    <xf numFmtId="10" fontId="1" fillId="0" borderId="10"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0" fontId="1" fillId="0" borderId="10" xfId="0" applyFont="1" applyBorder="1" applyAlignment="1" applyProtection="1">
      <alignment horizontal="left" vertical="center" wrapText="1"/>
      <protection locked="0" hidden="1"/>
    </xf>
    <xf numFmtId="0" fontId="1" fillId="0" borderId="10" xfId="0" applyFont="1" applyBorder="1" applyAlignment="1" applyProtection="1">
      <alignment horizontal="center" vertical="center" wrapText="1"/>
      <protection locked="0" hidden="1"/>
    </xf>
    <xf numFmtId="0" fontId="8" fillId="0" borderId="28" xfId="0" applyFont="1" applyBorder="1" applyAlignment="1" applyProtection="1">
      <alignment horizontal="center" vertical="center" wrapText="1"/>
      <protection locked="0"/>
    </xf>
    <xf numFmtId="0" fontId="8" fillId="0" borderId="33"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1" fillId="0" borderId="33" xfId="0" applyFont="1" applyBorder="1" applyAlignment="1" applyProtection="1">
      <alignment horizontal="center" vertical="center" wrapText="1"/>
      <protection locked="0"/>
    </xf>
    <xf numFmtId="9" fontId="1" fillId="0" borderId="28" xfId="1" applyFont="1" applyBorder="1" applyAlignment="1" applyProtection="1">
      <alignment horizontal="center" vertical="center" wrapText="1"/>
      <protection locked="0"/>
    </xf>
    <xf numFmtId="9" fontId="1" fillId="0" borderId="33" xfId="1" applyFont="1" applyBorder="1" applyAlignment="1" applyProtection="1">
      <alignment horizontal="center" vertical="center" wrapText="1"/>
      <protection locked="0"/>
    </xf>
    <xf numFmtId="0" fontId="1" fillId="0" borderId="28" xfId="0" applyFont="1" applyBorder="1" applyAlignment="1" applyProtection="1">
      <alignment horizontal="left" vertical="center" wrapText="1"/>
      <protection locked="0"/>
    </xf>
    <xf numFmtId="0" fontId="1" fillId="0" borderId="33" xfId="0" applyFont="1" applyBorder="1" applyAlignment="1" applyProtection="1">
      <alignment horizontal="left" vertical="center" wrapText="1"/>
      <protection locked="0"/>
    </xf>
    <xf numFmtId="0" fontId="2" fillId="0" borderId="31"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10" fillId="4" borderId="30" xfId="0" applyFont="1" applyFill="1" applyBorder="1" applyAlignment="1" applyProtection="1">
      <alignment horizontal="center" vertical="center" wrapText="1"/>
      <protection hidden="1"/>
    </xf>
    <xf numFmtId="0" fontId="10" fillId="4" borderId="28" xfId="0" applyFont="1" applyFill="1" applyBorder="1" applyAlignment="1" applyProtection="1">
      <alignment horizontal="center" vertical="center" wrapText="1"/>
      <protection hidden="1"/>
    </xf>
    <xf numFmtId="0" fontId="8" fillId="3" borderId="28" xfId="0" applyFont="1" applyFill="1" applyBorder="1" applyAlignment="1" applyProtection="1">
      <alignment horizontal="center" vertical="center" wrapText="1"/>
      <protection hidden="1"/>
    </xf>
    <xf numFmtId="0" fontId="7" fillId="3" borderId="28"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9" fillId="8" borderId="29" xfId="0" applyFont="1" applyFill="1" applyBorder="1" applyAlignment="1" applyProtection="1">
      <alignment horizontal="center" vertical="center"/>
      <protection hidden="1"/>
    </xf>
    <xf numFmtId="0" fontId="9" fillId="8" borderId="30" xfId="0" applyFont="1" applyFill="1" applyBorder="1" applyAlignment="1" applyProtection="1">
      <alignment horizontal="center" vertical="center"/>
      <protection hidden="1"/>
    </xf>
    <xf numFmtId="0" fontId="9" fillId="8" borderId="31" xfId="0" applyFont="1" applyFill="1" applyBorder="1" applyAlignment="1" applyProtection="1">
      <alignment horizontal="center" vertical="center"/>
      <protection hidden="1"/>
    </xf>
    <xf numFmtId="0" fontId="9" fillId="8" borderId="28" xfId="0" applyFont="1" applyFill="1" applyBorder="1" applyAlignment="1" applyProtection="1">
      <alignment horizontal="center" vertical="center"/>
      <protection hidden="1"/>
    </xf>
    <xf numFmtId="9" fontId="9" fillId="7" borderId="30" xfId="1" applyFont="1" applyFill="1" applyBorder="1" applyAlignment="1" applyProtection="1">
      <alignment horizontal="center" vertical="center"/>
      <protection hidden="1"/>
    </xf>
    <xf numFmtId="0" fontId="9" fillId="6" borderId="30" xfId="0" applyFont="1" applyFill="1" applyBorder="1" applyAlignment="1" applyProtection="1">
      <alignment horizontal="center" vertical="center"/>
      <protection hidden="1"/>
    </xf>
    <xf numFmtId="0" fontId="9" fillId="7" borderId="30" xfId="0" applyFont="1" applyFill="1" applyBorder="1" applyAlignment="1" applyProtection="1">
      <alignment horizontal="center" vertical="center"/>
      <protection hidden="1"/>
    </xf>
    <xf numFmtId="0" fontId="6" fillId="0" borderId="28" xfId="0" applyFont="1" applyBorder="1" applyAlignment="1" applyProtection="1">
      <alignment horizontal="center" vertical="center" wrapText="1"/>
      <protection locked="0"/>
    </xf>
    <xf numFmtId="0" fontId="6" fillId="0" borderId="33" xfId="0" applyFont="1" applyBorder="1" applyAlignment="1" applyProtection="1">
      <alignment horizontal="center" vertical="center" wrapText="1"/>
      <protection locked="0"/>
    </xf>
    <xf numFmtId="9" fontId="6" fillId="0" borderId="28" xfId="1" applyFont="1" applyBorder="1" applyAlignment="1" applyProtection="1">
      <alignment horizontal="center" vertical="center" wrapText="1"/>
      <protection locked="0"/>
    </xf>
    <xf numFmtId="9" fontId="6" fillId="0" borderId="33" xfId="1" applyFont="1" applyBorder="1" applyAlignment="1" applyProtection="1">
      <alignment horizontal="center" vertical="center" wrapText="1"/>
      <protection locked="0"/>
    </xf>
    <xf numFmtId="9" fontId="12" fillId="0" borderId="28" xfId="1" applyFont="1" applyBorder="1" applyAlignment="1" applyProtection="1">
      <alignment horizontal="left" vertical="center" wrapText="1"/>
      <protection locked="0"/>
    </xf>
    <xf numFmtId="9" fontId="12" fillId="0" borderId="33" xfId="1" applyFont="1" applyBorder="1" applyAlignment="1" applyProtection="1">
      <alignment horizontal="left" vertical="center" wrapText="1"/>
      <protection locked="0"/>
    </xf>
    <xf numFmtId="165" fontId="1" fillId="0" borderId="2" xfId="0" applyNumberFormat="1" applyFont="1" applyBorder="1" applyAlignment="1" applyProtection="1">
      <alignment horizontal="center" vertical="center" wrapText="1"/>
      <protection locked="0" hidden="1"/>
    </xf>
    <xf numFmtId="0" fontId="1" fillId="0" borderId="2" xfId="0" quotePrefix="1" applyFont="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1" fillId="0" borderId="10"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0" fontId="0" fillId="0" borderId="10" xfId="0" applyFill="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14" fontId="1" fillId="0" borderId="5" xfId="0" applyNumberFormat="1" applyFont="1" applyBorder="1" applyAlignment="1" applyProtection="1">
      <alignment horizontal="center" vertical="center" wrapText="1"/>
      <protection locked="0" hidden="1"/>
    </xf>
    <xf numFmtId="14" fontId="1" fillId="0" borderId="10" xfId="0" applyNumberFormat="1" applyFont="1" applyBorder="1" applyAlignment="1" applyProtection="1">
      <alignment horizontal="center" vertical="center" wrapText="1"/>
      <protection locked="0" hidden="1"/>
    </xf>
    <xf numFmtId="0" fontId="0" fillId="0" borderId="5"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locked="0"/>
    </xf>
    <xf numFmtId="0" fontId="0" fillId="0" borderId="21" xfId="0" applyBorder="1" applyAlignment="1" applyProtection="1">
      <alignment horizontal="left" vertical="center" wrapText="1"/>
      <protection hidden="1"/>
    </xf>
    <xf numFmtId="0" fontId="0" fillId="0" borderId="22" xfId="0" applyBorder="1" applyAlignment="1" applyProtection="1">
      <alignment horizontal="left" vertical="center" wrapText="1"/>
      <protection hidden="1"/>
    </xf>
    <xf numFmtId="0" fontId="1" fillId="0" borderId="5" xfId="0" applyFont="1" applyBorder="1" applyAlignment="1" applyProtection="1">
      <alignment horizontal="center" vertical="center" wrapText="1"/>
      <protection locked="0" hidden="1"/>
    </xf>
    <xf numFmtId="0" fontId="1" fillId="0" borderId="5" xfId="0" applyFont="1" applyBorder="1" applyAlignment="1" applyProtection="1">
      <alignment horizontal="justify" vertical="center" wrapText="1"/>
      <protection locked="0"/>
    </xf>
    <xf numFmtId="0" fontId="1" fillId="0" borderId="10" xfId="0" applyFont="1" applyBorder="1" applyAlignment="1" applyProtection="1">
      <alignment horizontal="justify" vertical="center" wrapText="1"/>
      <protection locked="0"/>
    </xf>
    <xf numFmtId="14" fontId="1" fillId="0" borderId="2" xfId="0" applyNumberFormat="1" applyFont="1" applyBorder="1" applyAlignment="1" applyProtection="1">
      <alignment horizontal="center" vertical="center" wrapText="1"/>
      <protection locked="0" hidden="1"/>
    </xf>
    <xf numFmtId="9" fontId="12" fillId="0" borderId="5" xfId="1" applyFont="1" applyFill="1" applyBorder="1" applyAlignment="1" applyProtection="1">
      <alignment horizontal="left" vertical="center" wrapText="1"/>
      <protection locked="0"/>
    </xf>
    <xf numFmtId="9" fontId="12" fillId="0" borderId="10" xfId="1" applyFont="1" applyFill="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hidden="1"/>
    </xf>
    <xf numFmtId="0" fontId="1" fillId="0" borderId="10" xfId="0" applyFont="1" applyBorder="1" applyAlignment="1" applyProtection="1">
      <alignment horizontal="left" vertical="center" wrapText="1"/>
      <protection hidden="1"/>
    </xf>
    <xf numFmtId="43" fontId="0" fillId="0" borderId="2" xfId="2"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9" fontId="1" fillId="0" borderId="5" xfId="1" applyFont="1" applyBorder="1" applyAlignment="1" applyProtection="1">
      <alignment horizontal="right" vertical="center" wrapText="1"/>
      <protection locked="0"/>
    </xf>
    <xf numFmtId="9" fontId="1" fillId="0" borderId="10" xfId="1" applyFont="1" applyBorder="1" applyAlignment="1" applyProtection="1">
      <alignment horizontal="right" vertical="center" wrapText="1"/>
      <protection locked="0"/>
    </xf>
    <xf numFmtId="14" fontId="0" fillId="0" borderId="5" xfId="0" applyNumberFormat="1" applyBorder="1" applyAlignment="1" applyProtection="1">
      <alignment horizontal="center" vertical="center"/>
      <protection hidden="1"/>
    </xf>
    <xf numFmtId="14" fontId="0" fillId="0" borderId="10" xfId="0" applyNumberFormat="1" applyBorder="1" applyAlignment="1" applyProtection="1">
      <alignment horizontal="center" vertical="center"/>
      <protection hidden="1"/>
    </xf>
    <xf numFmtId="0" fontId="0" fillId="0" borderId="5"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4" xfId="0" applyBorder="1" applyAlignment="1" applyProtection="1">
      <alignment horizontal="left" vertical="center" wrapText="1"/>
      <protection hidden="1"/>
    </xf>
    <xf numFmtId="14" fontId="16" fillId="0" borderId="21" xfId="0" applyNumberFormat="1" applyFont="1" applyBorder="1" applyAlignment="1">
      <alignment horizontal="center" vertical="center"/>
    </xf>
    <xf numFmtId="14" fontId="16" fillId="0" borderId="14" xfId="0" applyNumberFormat="1" applyFont="1" applyBorder="1" applyAlignment="1">
      <alignment horizontal="center" vertical="center"/>
    </xf>
    <xf numFmtId="0" fontId="0" fillId="0" borderId="21"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8" fillId="0" borderId="2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9" fontId="6" fillId="0" borderId="12" xfId="1"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9" fillId="8" borderId="1"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9" fillId="8" borderId="17" xfId="0" applyFont="1" applyFill="1" applyBorder="1" applyAlignment="1" applyProtection="1">
      <alignment horizontal="center" vertical="center"/>
      <protection hidden="1"/>
    </xf>
    <xf numFmtId="0" fontId="9" fillId="8" borderId="2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20" xfId="0" applyFont="1" applyFill="1" applyBorder="1" applyAlignment="1" applyProtection="1">
      <alignment horizontal="center" vertical="center"/>
      <protection hidden="1"/>
    </xf>
    <xf numFmtId="9" fontId="1" fillId="0" borderId="21"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9" fontId="12" fillId="0" borderId="12" xfId="1" applyFont="1" applyBorder="1" applyAlignment="1" applyProtection="1">
      <alignment horizontal="left" vertical="center" wrapText="1"/>
      <protection locked="0"/>
    </xf>
    <xf numFmtId="0" fontId="10" fillId="4" borderId="13" xfId="0" applyFont="1" applyFill="1" applyBorder="1" applyAlignment="1" applyProtection="1">
      <alignment horizontal="center" vertical="center" wrapText="1"/>
      <protection hidden="1"/>
    </xf>
    <xf numFmtId="0" fontId="10" fillId="4" borderId="0" xfId="0" applyFont="1" applyFill="1" applyAlignment="1" applyProtection="1">
      <alignment horizontal="center" vertical="center" wrapText="1"/>
      <protection hidden="1"/>
    </xf>
    <xf numFmtId="0" fontId="10" fillId="4" borderId="27" xfId="0" applyFont="1" applyFill="1" applyBorder="1" applyAlignment="1" applyProtection="1">
      <alignment horizontal="center" vertical="center" wrapText="1"/>
      <protection hidden="1"/>
    </xf>
    <xf numFmtId="0" fontId="10" fillId="4" borderId="18" xfId="0" applyFont="1" applyFill="1" applyBorder="1" applyAlignment="1" applyProtection="1">
      <alignment horizontal="center" vertical="center" wrapText="1"/>
      <protection hidden="1"/>
    </xf>
    <xf numFmtId="0" fontId="10" fillId="4" borderId="19" xfId="0" applyFont="1" applyFill="1" applyBorder="1" applyAlignment="1" applyProtection="1">
      <alignment horizontal="center" vertical="center" wrapText="1"/>
      <protection hidden="1"/>
    </xf>
    <xf numFmtId="0" fontId="10" fillId="4" borderId="20" xfId="0" applyFont="1" applyFill="1" applyBorder="1" applyAlignment="1" applyProtection="1">
      <alignment horizontal="center" vertical="center" wrapText="1"/>
      <protection hidden="1"/>
    </xf>
    <xf numFmtId="0" fontId="1" fillId="0" borderId="12" xfId="0" applyFont="1" applyBorder="1" applyAlignment="1" applyProtection="1">
      <alignment horizontal="left" vertical="center" wrapText="1"/>
      <protection locked="0"/>
    </xf>
    <xf numFmtId="14" fontId="16" fillId="0" borderId="22" xfId="0" applyNumberFormat="1" applyFont="1" applyBorder="1" applyAlignment="1">
      <alignment horizontal="center" vertical="center"/>
    </xf>
    <xf numFmtId="14" fontId="0" fillId="0" borderId="21" xfId="0" applyNumberFormat="1" applyBorder="1" applyAlignment="1" applyProtection="1">
      <alignment horizontal="center" vertical="center"/>
      <protection hidden="1"/>
    </xf>
    <xf numFmtId="14" fontId="0" fillId="0" borderId="22" xfId="0" applyNumberFormat="1" applyBorder="1" applyAlignment="1" applyProtection="1">
      <alignment horizontal="center" vertical="center"/>
      <protection hidden="1"/>
    </xf>
    <xf numFmtId="14" fontId="0" fillId="0" borderId="12" xfId="0" applyNumberForma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9" fontId="1" fillId="0" borderId="12" xfId="1" applyFont="1" applyBorder="1" applyAlignment="1" applyProtection="1">
      <alignment horizontal="center" vertical="center" wrapText="1"/>
      <protection locked="0"/>
    </xf>
    <xf numFmtId="9" fontId="0" fillId="0" borderId="5" xfId="1"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locked="0"/>
    </xf>
    <xf numFmtId="0" fontId="2" fillId="0" borderId="2"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hidden="1"/>
    </xf>
  </cellXfs>
  <cellStyles count="5">
    <cellStyle name="Hipervínculo" xfId="3" builtinId="8"/>
    <cellStyle name="Hyperlink" xfId="4"/>
    <cellStyle name="Millares" xfId="2" builtinId="3"/>
    <cellStyle name="Normal" xfId="0" builtinId="0"/>
    <cellStyle name="Porcentaje" xfId="1" builtinId="5"/>
  </cellStyles>
  <dxfs count="10470">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F8F16E"/>
      <color rgb="FFE37303"/>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225829</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266701</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376404</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614754</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d Pinzon" id="{43D811C8-C138-4FC2-B160-702CECC3C1C6}" userId="S::estadistica@itc.edu.co::aabffe19-ad8c-4f38-92e6-d96a253d7e4c"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L6" dT="2021-07-19T20:53:29.38" personId="{43D811C8-C138-4FC2-B160-702CECC3C1C6}" id="{79DB2931-D7EA-49B7-A864-8FCE3CBE6643}">
    <text>Consultar con Yenifer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A5" workbookViewId="0">
      <selection activeCell="I13" sqref="I13"/>
    </sheetView>
  </sheetViews>
  <sheetFormatPr baseColWidth="10" defaultColWidth="11.44140625" defaultRowHeight="14.4" x14ac:dyDescent="0.3"/>
  <cols>
    <col min="2" max="2" width="14.6640625" customWidth="1"/>
    <col min="3" max="3" width="15.44140625" customWidth="1"/>
    <col min="8" max="8" width="14.88671875" customWidth="1"/>
    <col min="13" max="13" width="13.33203125" customWidth="1"/>
  </cols>
  <sheetData>
    <row r="1" spans="1:17" ht="43.8" thickBot="1" x14ac:dyDescent="0.3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ht="87" thickBot="1" x14ac:dyDescent="0.35">
      <c r="A2" s="7" t="s">
        <v>13</v>
      </c>
      <c r="B2" s="7" t="s">
        <v>17</v>
      </c>
      <c r="C2" s="7" t="s">
        <v>18</v>
      </c>
      <c r="D2" s="7" t="s">
        <v>19</v>
      </c>
      <c r="E2" s="7" t="s">
        <v>20</v>
      </c>
      <c r="F2" s="7" t="s">
        <v>21</v>
      </c>
      <c r="G2" s="10" t="s">
        <v>22</v>
      </c>
      <c r="H2" s="10" t="s">
        <v>23</v>
      </c>
      <c r="I2" s="10" t="s">
        <v>24</v>
      </c>
      <c r="J2" s="10" t="s">
        <v>25</v>
      </c>
      <c r="K2" s="10" t="s">
        <v>26</v>
      </c>
      <c r="L2" s="10" t="s">
        <v>27</v>
      </c>
      <c r="M2" s="10" t="s">
        <v>28</v>
      </c>
      <c r="N2" s="77" t="s">
        <v>29</v>
      </c>
      <c r="O2" s="78" t="s">
        <v>30</v>
      </c>
      <c r="P2" s="77" t="s">
        <v>31</v>
      </c>
      <c r="Q2" s="80" t="s">
        <v>32</v>
      </c>
    </row>
    <row r="3" spans="1:17" ht="216.6" thickBot="1" x14ac:dyDescent="0.35">
      <c r="A3" s="7" t="s">
        <v>14</v>
      </c>
      <c r="B3" s="37" t="s">
        <v>33</v>
      </c>
      <c r="C3" s="7" t="s">
        <v>34</v>
      </c>
      <c r="D3" s="10" t="s">
        <v>35</v>
      </c>
      <c r="E3" s="7" t="s">
        <v>36</v>
      </c>
      <c r="F3" s="7" t="s">
        <v>37</v>
      </c>
      <c r="G3" s="10" t="s">
        <v>38</v>
      </c>
      <c r="H3" s="10" t="s">
        <v>39</v>
      </c>
      <c r="I3" s="10" t="s">
        <v>40</v>
      </c>
      <c r="J3" s="10" t="s">
        <v>41</v>
      </c>
      <c r="K3" s="10" t="s">
        <v>42</v>
      </c>
      <c r="L3" s="10" t="s">
        <v>43</v>
      </c>
      <c r="M3" s="10" t="s">
        <v>44</v>
      </c>
      <c r="N3" s="77" t="s">
        <v>45</v>
      </c>
      <c r="O3" s="78" t="s">
        <v>46</v>
      </c>
      <c r="P3" s="77" t="s">
        <v>47</v>
      </c>
      <c r="Q3" s="36" t="s">
        <v>48</v>
      </c>
    </row>
    <row r="4" spans="1:17" ht="144.6" thickBot="1" x14ac:dyDescent="0.35">
      <c r="A4" s="7" t="s">
        <v>49</v>
      </c>
      <c r="B4" s="7" t="s">
        <v>50</v>
      </c>
      <c r="C4" s="7" t="s">
        <v>51</v>
      </c>
      <c r="D4" s="7" t="s">
        <v>52</v>
      </c>
      <c r="E4" s="7" t="s">
        <v>53</v>
      </c>
      <c r="F4" s="7" t="s">
        <v>54</v>
      </c>
      <c r="G4" s="7" t="s">
        <v>55</v>
      </c>
      <c r="J4" s="36" t="s">
        <v>56</v>
      </c>
      <c r="K4" s="36" t="s">
        <v>57</v>
      </c>
      <c r="L4" s="36" t="s">
        <v>58</v>
      </c>
      <c r="M4" s="36" t="s">
        <v>59</v>
      </c>
      <c r="N4" s="77" t="s">
        <v>60</v>
      </c>
      <c r="O4" s="78" t="s">
        <v>61</v>
      </c>
      <c r="P4" s="77" t="s">
        <v>62</v>
      </c>
      <c r="Q4" s="80" t="s">
        <v>63</v>
      </c>
    </row>
    <row r="5" spans="1:17" ht="202.2" thickBot="1" x14ac:dyDescent="0.35">
      <c r="A5" s="7"/>
      <c r="B5" s="7" t="s">
        <v>12</v>
      </c>
      <c r="C5" s="7" t="s">
        <v>64</v>
      </c>
      <c r="D5" s="7" t="s">
        <v>65</v>
      </c>
      <c r="E5" s="7" t="s">
        <v>66</v>
      </c>
      <c r="F5" s="7"/>
      <c r="G5" s="10" t="s">
        <v>67</v>
      </c>
      <c r="J5" s="36" t="s">
        <v>68</v>
      </c>
      <c r="K5" s="36" t="s">
        <v>69</v>
      </c>
      <c r="L5" s="36" t="s">
        <v>70</v>
      </c>
      <c r="M5" s="10" t="s">
        <v>71</v>
      </c>
      <c r="N5" s="77" t="s">
        <v>72</v>
      </c>
      <c r="O5" s="78" t="s">
        <v>73</v>
      </c>
      <c r="P5" s="77" t="s">
        <v>74</v>
      </c>
      <c r="Q5" s="80" t="s">
        <v>75</v>
      </c>
    </row>
    <row r="6" spans="1:17" ht="144.6" thickBot="1" x14ac:dyDescent="0.35">
      <c r="A6" s="7"/>
      <c r="B6" s="7" t="s">
        <v>76</v>
      </c>
      <c r="C6" s="7" t="s">
        <v>77</v>
      </c>
      <c r="D6" s="7" t="s">
        <v>78</v>
      </c>
      <c r="E6" s="7" t="s">
        <v>79</v>
      </c>
      <c r="F6" s="7"/>
      <c r="G6" s="10" t="s">
        <v>33</v>
      </c>
      <c r="J6" s="36" t="s">
        <v>80</v>
      </c>
      <c r="K6" s="36" t="s">
        <v>70</v>
      </c>
      <c r="L6" s="36" t="s">
        <v>81</v>
      </c>
      <c r="M6" s="10" t="s">
        <v>82</v>
      </c>
      <c r="N6" s="77" t="s">
        <v>83</v>
      </c>
      <c r="O6" s="78" t="s">
        <v>84</v>
      </c>
      <c r="P6" s="77" t="s">
        <v>85</v>
      </c>
      <c r="Q6" s="80" t="s">
        <v>86</v>
      </c>
    </row>
    <row r="7" spans="1:17" ht="43.2" x14ac:dyDescent="0.3">
      <c r="A7" s="7"/>
      <c r="B7" s="7" t="s">
        <v>87</v>
      </c>
      <c r="C7" s="7" t="s">
        <v>88</v>
      </c>
      <c r="D7" s="7"/>
      <c r="E7" s="7"/>
      <c r="F7" s="7"/>
      <c r="G7" s="7" t="s">
        <v>89</v>
      </c>
      <c r="K7" s="36" t="s">
        <v>90</v>
      </c>
      <c r="M7" s="10" t="s">
        <v>91</v>
      </c>
      <c r="N7" s="79" t="s">
        <v>70</v>
      </c>
      <c r="O7" s="79" t="s">
        <v>70</v>
      </c>
      <c r="P7" s="79" t="s">
        <v>70</v>
      </c>
      <c r="Q7" s="80" t="s">
        <v>92</v>
      </c>
    </row>
    <row r="8" spans="1:17" ht="43.2" x14ac:dyDescent="0.3">
      <c r="A8" s="7"/>
      <c r="B8" s="7"/>
      <c r="C8" s="7" t="s">
        <v>93</v>
      </c>
      <c r="D8" s="7"/>
      <c r="E8" s="7"/>
      <c r="F8" s="7"/>
      <c r="G8" s="10" t="s">
        <v>12</v>
      </c>
      <c r="K8" s="36" t="s">
        <v>94</v>
      </c>
      <c r="M8" s="10" t="s">
        <v>95</v>
      </c>
      <c r="Q8" s="80" t="s">
        <v>96</v>
      </c>
    </row>
    <row r="9" spans="1:17" ht="43.2" x14ac:dyDescent="0.3">
      <c r="C9" s="10" t="s">
        <v>97</v>
      </c>
      <c r="G9" s="7" t="s">
        <v>98</v>
      </c>
      <c r="M9" s="10" t="s">
        <v>99</v>
      </c>
    </row>
    <row r="10" spans="1:17" ht="43.2" x14ac:dyDescent="0.3">
      <c r="G10" s="7" t="s">
        <v>100</v>
      </c>
      <c r="M10" s="10" t="s">
        <v>101</v>
      </c>
    </row>
    <row r="11" spans="1:17" ht="28.8" x14ac:dyDescent="0.3">
      <c r="G11" s="10" t="s">
        <v>102</v>
      </c>
      <c r="M11" s="10" t="s">
        <v>103</v>
      </c>
    </row>
    <row r="12" spans="1:17" ht="43.2" x14ac:dyDescent="0.3">
      <c r="G12" s="10" t="s">
        <v>104</v>
      </c>
      <c r="M12" s="10" t="s">
        <v>105</v>
      </c>
    </row>
    <row r="13" spans="1:17" ht="43.2" x14ac:dyDescent="0.3">
      <c r="M13" s="10" t="s">
        <v>106</v>
      </c>
    </row>
    <row r="14" spans="1:17" x14ac:dyDescent="0.3">
      <c r="M14" s="10" t="s">
        <v>107</v>
      </c>
    </row>
  </sheetData>
  <sheetProtection algorithmName="SHA-512" hashValue="lxBnHLTzX5OkmkegzdYDAYmFz7GrkRukgRE8orRkEPXJdD0gBbZQ+8+NEEs3/45O7RfZECoNAqzhuXy83V4flw==" saltValue="0ExjDrGVrRtZtXkhjsni5w=="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00"/>
  <sheetViews>
    <sheetView zoomScale="70" zoomScaleNormal="70" workbookViewId="0">
      <pane ySplit="3" topLeftCell="A4" activePane="bottomLeft" state="frozen"/>
      <selection activeCell="G4" sqref="G4:G13"/>
      <selection pane="bottomLeft" activeCell="A4" sqref="A4:A5"/>
    </sheetView>
  </sheetViews>
  <sheetFormatPr baseColWidth="10" defaultColWidth="11.44140625" defaultRowHeight="14.4" x14ac:dyDescent="0.3"/>
  <cols>
    <col min="1" max="1" width="14.109375" style="1" customWidth="1"/>
    <col min="2" max="2" width="16"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5" style="2" bestFit="1" customWidth="1"/>
    <col min="11" max="11" width="15.33203125" style="2" customWidth="1"/>
    <col min="12" max="12" width="21" style="2" customWidth="1"/>
    <col min="13" max="13" width="14.5546875" style="2" customWidth="1"/>
    <col min="14" max="14" width="3.44140625" style="2" hidden="1" customWidth="1"/>
    <col min="15" max="15" width="24.33203125" style="2" customWidth="1"/>
    <col min="16" max="16" width="3.44140625" style="2" hidden="1" customWidth="1"/>
    <col min="17" max="17" width="20.109375" style="2" customWidth="1"/>
    <col min="18" max="18" width="3.33203125" style="2" hidden="1" customWidth="1"/>
    <col min="19" max="20" width="21.88671875" style="2" customWidth="1"/>
    <col min="21" max="21" width="10.4414062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4.3320312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1.6640625" style="2" customWidth="1"/>
    <col min="44" max="44" width="9.109375" style="2" customWidth="1"/>
    <col min="45" max="45" width="33.6640625" style="2" customWidth="1"/>
    <col min="46" max="46" width="13.66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8.44140625" style="144" customWidth="1"/>
    <col min="59" max="59" width="14.88671875" style="1" customWidth="1"/>
    <col min="60" max="60" width="44.6640625" style="1" customWidth="1"/>
    <col min="61" max="61" width="14.88671875" style="1" customWidth="1"/>
    <col min="62" max="62" width="32.55468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22.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29.2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151.80000000000001" x14ac:dyDescent="0.3">
      <c r="A4" s="376" t="s">
        <v>240</v>
      </c>
      <c r="B4" s="355" t="s">
        <v>44</v>
      </c>
      <c r="C4" s="355" t="s">
        <v>89</v>
      </c>
      <c r="D4" s="355" t="s">
        <v>12</v>
      </c>
      <c r="E4" s="355" t="s">
        <v>93</v>
      </c>
      <c r="F4" s="370" t="s">
        <v>810</v>
      </c>
      <c r="G4" s="411" t="s">
        <v>901</v>
      </c>
      <c r="H4" s="355" t="s">
        <v>812</v>
      </c>
      <c r="I4" s="370" t="s">
        <v>813</v>
      </c>
      <c r="J4" s="355" t="s">
        <v>63</v>
      </c>
      <c r="K4" s="355">
        <v>1</v>
      </c>
      <c r="L4" s="357">
        <f>IF(J4="Diaria",+(K4/360),IF(J4="Mensual",+(K4/12),IF(J4="Bimestral",+(K4/6),IF(J4="Trimestral",+(K4/4),IF(J4="Semestral",+(K4/2),IF(J4="Anual",+(K4/1),""))))))</f>
        <v>8.3333333333333329E-2</v>
      </c>
      <c r="M4" s="355" t="s">
        <v>83</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355" t="s">
        <v>398</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1</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58</v>
      </c>
      <c r="U4" s="356">
        <f>+MAX(N4,P4,R4)</f>
        <v>1</v>
      </c>
      <c r="V4" s="369" t="str">
        <f>IF(L4&lt;=20%,"Muy baja",IF(L4&lt;=40%,"Baja",IF(L4&lt;=60%,"Media",IF(L4&lt;=80%,"Alta",IF(L4&lt;=100%,"Muy alta",IF(L4&gt;=100%,"Muy alta",""))))))</f>
        <v>Muy baja</v>
      </c>
      <c r="W4" s="367">
        <f>+IFERROR(VLOOKUP(V4,Fórmula!$F$1:$G$6,2,FALSE),"")</f>
        <v>0.2</v>
      </c>
      <c r="X4" s="369" t="str">
        <f>IF(U4=20%,"Leve",IF(U4=40%,"Menor",IF(U4=60%,"Moderado",IF(U4=80%,"Mayor",IF(U4=100%,"Catastrófico","")))))</f>
        <v>Catastrófico</v>
      </c>
      <c r="Y4" s="367">
        <f>+IFERROR(VLOOKUP(X4,Fórmula!$H$1:$I$6,2,FALSE),"")</f>
        <v>1</v>
      </c>
      <c r="Z4" s="356" t="str">
        <f>+IFERROR(VLOOKUP(V4&amp;X4,Fórmula!$C$2:$D$26,2,FALSE),"")</f>
        <v>Extremo</v>
      </c>
      <c r="AA4" s="367">
        <f>IF(Z4="Bajo",25%,IF(Z4="Moderado",50%,IF(Z4="Alto",75%,IF(Z4="Extremo",100%,""))))</f>
        <v>1</v>
      </c>
      <c r="AB4" s="368" t="s">
        <v>814</v>
      </c>
      <c r="AC4" s="71" t="s">
        <v>815</v>
      </c>
      <c r="AD4" s="71" t="s">
        <v>816</v>
      </c>
      <c r="AE4" s="71" t="s">
        <v>54</v>
      </c>
      <c r="AF4" s="41">
        <f t="shared" ref="AF4:AF9" si="0">IF(AE4="Preventivo",25%,IF(AE4="Detectivo",15%,IF(AE4="Correctivo",10%,"")))</f>
        <v>0.25</v>
      </c>
      <c r="AG4" s="231" t="s">
        <v>199</v>
      </c>
      <c r="AH4" s="41">
        <f>IF(AG4="Manual",15%,IF(AG4="Automático",25%,""))</f>
        <v>0.15</v>
      </c>
      <c r="AI4" s="41">
        <f>+AH4+AF4</f>
        <v>0.4</v>
      </c>
      <c r="AJ4" s="231" t="s">
        <v>200</v>
      </c>
      <c r="AK4" s="224" t="s">
        <v>191</v>
      </c>
      <c r="AL4" s="51" t="s">
        <v>817</v>
      </c>
      <c r="AM4" s="224" t="s">
        <v>23</v>
      </c>
      <c r="AN4" s="231" t="s">
        <v>818</v>
      </c>
      <c r="AO4" s="231" t="s">
        <v>24</v>
      </c>
      <c r="AP4" s="231" t="s">
        <v>819</v>
      </c>
      <c r="AQ4" s="231" t="s">
        <v>820</v>
      </c>
      <c r="AR4" s="231" t="s">
        <v>204</v>
      </c>
      <c r="AS4" s="231" t="s">
        <v>821</v>
      </c>
      <c r="AT4" s="231" t="s">
        <v>206</v>
      </c>
      <c r="AU4" s="231">
        <f>+AA4*AI4</f>
        <v>0.4</v>
      </c>
      <c r="AV4" s="42">
        <f>+AA4-AU4</f>
        <v>0.6</v>
      </c>
      <c r="AW4" s="356" t="str">
        <f>+IF(C4="Corrupción","Moderado",IF(AV5&lt;=25%,"Bajo",IF(AV5&lt;=50%,"Moderado",IF(AV5&lt;=75%,"Alto",IF(AV5&gt;75%,"Extremo","")))))</f>
        <v>Moderado</v>
      </c>
      <c r="AX4" s="356" t="s">
        <v>41</v>
      </c>
      <c r="AY4" s="120">
        <v>1</v>
      </c>
      <c r="AZ4" s="53" t="s">
        <v>1605</v>
      </c>
      <c r="BA4" s="224" t="s">
        <v>822</v>
      </c>
      <c r="BB4" s="50">
        <v>44197</v>
      </c>
      <c r="BC4" s="46">
        <v>44377</v>
      </c>
      <c r="BD4" s="45" t="s">
        <v>667</v>
      </c>
      <c r="BE4" s="256">
        <v>44439</v>
      </c>
      <c r="BF4" s="257" t="s">
        <v>823</v>
      </c>
      <c r="BG4" s="44">
        <v>44500</v>
      </c>
      <c r="BH4" s="258" t="s">
        <v>824</v>
      </c>
      <c r="BI4" s="44">
        <v>44561</v>
      </c>
      <c r="BJ4" s="287"/>
    </row>
    <row r="5" spans="1:62" ht="165.6" x14ac:dyDescent="0.3">
      <c r="A5" s="376"/>
      <c r="B5" s="355"/>
      <c r="C5" s="355"/>
      <c r="D5" s="355"/>
      <c r="E5" s="355"/>
      <c r="F5" s="370"/>
      <c r="G5" s="411"/>
      <c r="H5" s="355"/>
      <c r="I5" s="370"/>
      <c r="J5" s="355"/>
      <c r="K5" s="355"/>
      <c r="L5" s="357"/>
      <c r="M5" s="355"/>
      <c r="N5" s="355"/>
      <c r="O5" s="355"/>
      <c r="P5" s="355"/>
      <c r="Q5" s="355"/>
      <c r="R5" s="355"/>
      <c r="S5" s="356"/>
      <c r="T5" s="356"/>
      <c r="U5" s="356"/>
      <c r="V5" s="369"/>
      <c r="W5" s="367"/>
      <c r="X5" s="369"/>
      <c r="Y5" s="367"/>
      <c r="Z5" s="356"/>
      <c r="AA5" s="367"/>
      <c r="AB5" s="368"/>
      <c r="AC5" s="71" t="s">
        <v>825</v>
      </c>
      <c r="AD5" s="71" t="s">
        <v>826</v>
      </c>
      <c r="AE5" s="71" t="s">
        <v>54</v>
      </c>
      <c r="AF5" s="41">
        <f t="shared" si="0"/>
        <v>0.25</v>
      </c>
      <c r="AG5" s="231" t="s">
        <v>199</v>
      </c>
      <c r="AH5" s="41">
        <f t="shared" ref="AH5" si="1">IF(AG5="Manual",15%,IF(AG5="Automático",25%,""))</f>
        <v>0.15</v>
      </c>
      <c r="AI5" s="41">
        <f t="shared" ref="AI5" si="2">+AH5+AF5</f>
        <v>0.4</v>
      </c>
      <c r="AJ5" s="231" t="s">
        <v>200</v>
      </c>
      <c r="AK5" s="224" t="s">
        <v>191</v>
      </c>
      <c r="AL5" s="71" t="s">
        <v>827</v>
      </c>
      <c r="AM5" s="224" t="s">
        <v>23</v>
      </c>
      <c r="AN5" s="231" t="s">
        <v>828</v>
      </c>
      <c r="AO5" s="231" t="s">
        <v>24</v>
      </c>
      <c r="AP5" s="231" t="s">
        <v>75</v>
      </c>
      <c r="AQ5" s="231" t="s">
        <v>829</v>
      </c>
      <c r="AR5" s="231" t="s">
        <v>204</v>
      </c>
      <c r="AS5" s="231" t="s">
        <v>830</v>
      </c>
      <c r="AT5" s="231" t="s">
        <v>206</v>
      </c>
      <c r="AU5" s="231">
        <f>+AV4*AI5</f>
        <v>0.24</v>
      </c>
      <c r="AV5" s="42">
        <f>+AV4-AU5</f>
        <v>0.36</v>
      </c>
      <c r="AW5" s="356"/>
      <c r="AX5" s="356"/>
      <c r="AY5" s="242">
        <v>2</v>
      </c>
      <c r="AZ5" s="53" t="s">
        <v>1606</v>
      </c>
      <c r="BA5" s="310" t="s">
        <v>822</v>
      </c>
      <c r="BB5" s="50">
        <v>44197</v>
      </c>
      <c r="BC5" s="46">
        <v>44377</v>
      </c>
      <c r="BD5" s="246" t="s">
        <v>540</v>
      </c>
      <c r="BE5" s="256">
        <v>44439</v>
      </c>
      <c r="BF5" s="257" t="s">
        <v>831</v>
      </c>
      <c r="BG5" s="44">
        <v>44500</v>
      </c>
      <c r="BH5" s="258" t="s">
        <v>832</v>
      </c>
      <c r="BI5" s="44">
        <v>44561</v>
      </c>
      <c r="BJ5" s="287"/>
    </row>
    <row r="6" spans="1:62" ht="72" x14ac:dyDescent="0.3">
      <c r="A6" s="376" t="s">
        <v>191</v>
      </c>
      <c r="B6" s="355" t="s">
        <v>44</v>
      </c>
      <c r="C6" s="355" t="s">
        <v>89</v>
      </c>
      <c r="D6" s="355" t="s">
        <v>17</v>
      </c>
      <c r="E6" s="355" t="s">
        <v>64</v>
      </c>
      <c r="F6" s="420" t="s">
        <v>833</v>
      </c>
      <c r="G6" s="411" t="s">
        <v>928</v>
      </c>
      <c r="H6" s="411" t="s">
        <v>835</v>
      </c>
      <c r="I6" s="420" t="s">
        <v>836</v>
      </c>
      <c r="J6" s="355" t="s">
        <v>32</v>
      </c>
      <c r="K6" s="355">
        <v>180</v>
      </c>
      <c r="L6" s="357">
        <f>IF(J6="Diaria",+(K6/360),IF(J6="Mensual",+(K6/12),IF(J6="Bimestral",+(K6/6),IF(J6="Trimestral",+(K6/4),IF(J6="Semestral",+(K6/2),IF(J6="Anual",+(K6/1),""))))))</f>
        <v>0.5</v>
      </c>
      <c r="M6" s="355" t="s">
        <v>83</v>
      </c>
      <c r="N6" s="35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355" t="s">
        <v>374</v>
      </c>
      <c r="P6" s="35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355" t="s">
        <v>70</v>
      </c>
      <c r="R6" s="35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56" t="s">
        <v>57</v>
      </c>
      <c r="T6" s="356" t="s">
        <v>70</v>
      </c>
      <c r="U6" s="356">
        <f>+MAX(N6,P6,R6)</f>
        <v>1</v>
      </c>
      <c r="V6" s="369" t="str">
        <f>IF(L6&lt;=20%,"Muy baja",IF(L6&lt;=40%,"Baja",IF(L6&lt;=60%,"Media",IF(L6&lt;=80%,"Alta",IF(L6&lt;=100%,"Muy alta",IF(L6&gt;=100%,"Muy alta",""))))))</f>
        <v>Media</v>
      </c>
      <c r="W6" s="367">
        <f>+IFERROR(VLOOKUP(V6,Fórmula!$F$1:$G$6,2,FALSE),"")</f>
        <v>0.6</v>
      </c>
      <c r="X6" s="369" t="str">
        <f>IF(U6=20%,"Leve",IF(U6=40%,"Menor",IF(U6=60%,"Moderado",IF(U6=80%,"Mayor",IF(U6=100%,"Catastrófico","")))))</f>
        <v>Catastrófico</v>
      </c>
      <c r="Y6" s="367">
        <f>+IFERROR(VLOOKUP(X6,Fórmula!$H$1:$I$6,2,FALSE),"")</f>
        <v>1</v>
      </c>
      <c r="Z6" s="356" t="str">
        <f>+IFERROR(VLOOKUP(V6&amp;X6,Fórmula!$C$2:$D$26,2,FALSE),"")</f>
        <v>Extremo</v>
      </c>
      <c r="AA6" s="367">
        <f>IF(Z6="Bajo",25%,IF(Z6="Moderado",50%,IF(Z6="Alto",75%,IF(Z6="Extremo",100%,""))))</f>
        <v>1</v>
      </c>
      <c r="AB6" s="368" t="s">
        <v>837</v>
      </c>
      <c r="AC6" s="71" t="s">
        <v>838</v>
      </c>
      <c r="AD6" s="71" t="s">
        <v>839</v>
      </c>
      <c r="AE6" s="71" t="s">
        <v>54</v>
      </c>
      <c r="AF6" s="41">
        <f t="shared" si="0"/>
        <v>0.25</v>
      </c>
      <c r="AG6" s="231" t="s">
        <v>199</v>
      </c>
      <c r="AH6" s="41">
        <f>IF(AG6="Manual",15%,IF(AG6="Automático",25%,""))</f>
        <v>0.15</v>
      </c>
      <c r="AI6" s="41">
        <f>+AH6+AF6</f>
        <v>0.4</v>
      </c>
      <c r="AJ6" s="231" t="s">
        <v>200</v>
      </c>
      <c r="AK6" s="224" t="s">
        <v>191</v>
      </c>
      <c r="AL6" s="71" t="s">
        <v>482</v>
      </c>
      <c r="AM6" s="224" t="s">
        <v>23</v>
      </c>
      <c r="AN6" s="231" t="s">
        <v>840</v>
      </c>
      <c r="AO6" s="231" t="s">
        <v>24</v>
      </c>
      <c r="AP6" s="231" t="s">
        <v>63</v>
      </c>
      <c r="AQ6" s="231" t="s">
        <v>841</v>
      </c>
      <c r="AR6" s="231" t="s">
        <v>204</v>
      </c>
      <c r="AS6" s="231" t="s">
        <v>497</v>
      </c>
      <c r="AT6" s="231" t="s">
        <v>206</v>
      </c>
      <c r="AU6" s="231">
        <f>+AA6*AI6</f>
        <v>0.4</v>
      </c>
      <c r="AV6" s="42">
        <f>+AA6-AU6</f>
        <v>0.6</v>
      </c>
      <c r="AW6" s="356" t="str">
        <f>+IF(C6="Corrupción","Moderado",IF(AV7&lt;=25%,"Bajo",IF(AV7&lt;=50%,"Moderado",IF(AV7&lt;=75%,"Alto",IF(AV7&gt;75%,"Extremo","")))))</f>
        <v>Moderado</v>
      </c>
      <c r="AX6" s="356" t="s">
        <v>56</v>
      </c>
      <c r="AY6" s="120">
        <v>1</v>
      </c>
      <c r="AZ6" s="121" t="s">
        <v>842</v>
      </c>
      <c r="BA6" s="224" t="s">
        <v>497</v>
      </c>
      <c r="BB6" s="50">
        <v>44197</v>
      </c>
      <c r="BC6" s="46">
        <v>44561</v>
      </c>
      <c r="BD6" s="45" t="s">
        <v>843</v>
      </c>
      <c r="BE6" s="256">
        <v>44439</v>
      </c>
      <c r="BF6" s="257" t="s">
        <v>844</v>
      </c>
      <c r="BG6" s="44">
        <v>44500</v>
      </c>
      <c r="BH6" s="258" t="s">
        <v>845</v>
      </c>
      <c r="BI6" s="44">
        <v>44561</v>
      </c>
      <c r="BJ6" s="287"/>
    </row>
    <row r="7" spans="1:62" ht="72" x14ac:dyDescent="0.3">
      <c r="A7" s="376"/>
      <c r="B7" s="355"/>
      <c r="C7" s="355"/>
      <c r="D7" s="355"/>
      <c r="E7" s="355"/>
      <c r="F7" s="420"/>
      <c r="G7" s="411"/>
      <c r="H7" s="411"/>
      <c r="I7" s="420"/>
      <c r="J7" s="355"/>
      <c r="K7" s="355"/>
      <c r="L7" s="357"/>
      <c r="M7" s="355"/>
      <c r="N7" s="355"/>
      <c r="O7" s="355"/>
      <c r="P7" s="355"/>
      <c r="Q7" s="355"/>
      <c r="R7" s="355"/>
      <c r="S7" s="356"/>
      <c r="T7" s="356"/>
      <c r="U7" s="356"/>
      <c r="V7" s="369"/>
      <c r="W7" s="367"/>
      <c r="X7" s="369"/>
      <c r="Y7" s="367"/>
      <c r="Z7" s="356"/>
      <c r="AA7" s="367"/>
      <c r="AB7" s="368"/>
      <c r="AC7" s="71" t="s">
        <v>846</v>
      </c>
      <c r="AD7" s="71" t="s">
        <v>847</v>
      </c>
      <c r="AE7" s="71" t="s">
        <v>54</v>
      </c>
      <c r="AF7" s="41">
        <f t="shared" si="0"/>
        <v>0.25</v>
      </c>
      <c r="AG7" s="231" t="s">
        <v>199</v>
      </c>
      <c r="AH7" s="41">
        <f t="shared" ref="AH7" si="3">IF(AG7="Manual",15%,IF(AG7="Automático",25%,""))</f>
        <v>0.15</v>
      </c>
      <c r="AI7" s="41">
        <f t="shared" ref="AI7" si="4">+AH7+AF7</f>
        <v>0.4</v>
      </c>
      <c r="AJ7" s="231" t="s">
        <v>200</v>
      </c>
      <c r="AK7" s="224" t="s">
        <v>191</v>
      </c>
      <c r="AL7" s="51" t="s">
        <v>848</v>
      </c>
      <c r="AM7" s="224" t="s">
        <v>23</v>
      </c>
      <c r="AN7" s="231" t="s">
        <v>849</v>
      </c>
      <c r="AO7" s="231" t="s">
        <v>24</v>
      </c>
      <c r="AP7" s="231" t="s">
        <v>96</v>
      </c>
      <c r="AQ7" s="231" t="s">
        <v>850</v>
      </c>
      <c r="AR7" s="231" t="s">
        <v>204</v>
      </c>
      <c r="AS7" s="231" t="s">
        <v>851</v>
      </c>
      <c r="AT7" s="231" t="s">
        <v>206</v>
      </c>
      <c r="AU7" s="231">
        <f>+AV6*AI7</f>
        <v>0.24</v>
      </c>
      <c r="AV7" s="42">
        <f>+AV6-AU7</f>
        <v>0.36</v>
      </c>
      <c r="AW7" s="356"/>
      <c r="AX7" s="356"/>
      <c r="AY7" s="242">
        <v>2</v>
      </c>
      <c r="AZ7" s="43" t="s">
        <v>852</v>
      </c>
      <c r="BA7" s="224" t="s">
        <v>851</v>
      </c>
      <c r="BB7" s="50">
        <v>44197</v>
      </c>
      <c r="BC7" s="46">
        <v>44561</v>
      </c>
      <c r="BD7" s="246" t="s">
        <v>853</v>
      </c>
      <c r="BE7" s="256">
        <v>44439</v>
      </c>
      <c r="BF7" s="257" t="s">
        <v>854</v>
      </c>
      <c r="BG7" s="44">
        <v>44500</v>
      </c>
      <c r="BH7" s="258" t="s">
        <v>393</v>
      </c>
      <c r="BI7" s="44">
        <v>44561</v>
      </c>
      <c r="BJ7" s="287"/>
    </row>
    <row r="8" spans="1:62" ht="127.95" customHeight="1" x14ac:dyDescent="0.3">
      <c r="A8" s="376" t="s">
        <v>191</v>
      </c>
      <c r="B8" s="355" t="s">
        <v>44</v>
      </c>
      <c r="C8" s="355" t="s">
        <v>104</v>
      </c>
      <c r="D8" s="355" t="s">
        <v>76</v>
      </c>
      <c r="E8" s="355" t="s">
        <v>97</v>
      </c>
      <c r="F8" s="420" t="s">
        <v>855</v>
      </c>
      <c r="G8" s="411" t="s">
        <v>856</v>
      </c>
      <c r="H8" s="411" t="s">
        <v>857</v>
      </c>
      <c r="I8" s="420" t="s">
        <v>836</v>
      </c>
      <c r="J8" s="355" t="s">
        <v>86</v>
      </c>
      <c r="K8" s="355">
        <v>0</v>
      </c>
      <c r="L8" s="357">
        <f>IF(J8="Diaria",+(K8/360),IF(J8="Mensual",+(K8/12),IF(J8="Bimestral",+(K8/6),IF(J8="Trimestral",+(K8/4),IF(J8="Semestral",+(K8/2),IF(J8="Anual",+(K8/1),""))))))</f>
        <v>0</v>
      </c>
      <c r="M8" s="355" t="s">
        <v>45</v>
      </c>
      <c r="N8" s="35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355" t="s">
        <v>73</v>
      </c>
      <c r="P8" s="35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sistenido a nivel país",100%,IF(O8="NA",0%,""))))))</f>
        <v>0.8</v>
      </c>
      <c r="Q8" s="355" t="s">
        <v>70</v>
      </c>
      <c r="R8" s="35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56" t="s">
        <v>57</v>
      </c>
      <c r="T8" s="356" t="s">
        <v>70</v>
      </c>
      <c r="U8" s="356">
        <f>+MAX(N8,P8,R8)</f>
        <v>0.8</v>
      </c>
      <c r="V8" s="369" t="str">
        <f>IF(L8&lt;=20%,"Muy baja",IF(L8&lt;=40%,"Baja",IF(L8&lt;=60%,"Media",IF(L8&lt;=80%,"Alta",IF(L8&lt;=100%,"Muy alta",IF(L8&gt;=100%,"Muy alta",""))))))</f>
        <v>Muy baja</v>
      </c>
      <c r="W8" s="367">
        <f>+IFERROR(VLOOKUP(V8,Fórmula!$F$1:$G$6,2,FALSE),"")</f>
        <v>0.2</v>
      </c>
      <c r="X8" s="369" t="str">
        <f>IF(U8=20%,"Leve",IF(U8=40%,"Menor",IF(U8=60%,"Moderado",IF(U8=80%,"Mayor",IF(U8=100%,"Catastrófico","")))))</f>
        <v>Mayor</v>
      </c>
      <c r="Y8" s="367">
        <f>+IFERROR(VLOOKUP(X8,Fórmula!$H$1:$I$6,2,FALSE),"")</f>
        <v>0.8</v>
      </c>
      <c r="Z8" s="356" t="str">
        <f>+IFERROR(VLOOKUP(V8&amp;X8,Fórmula!$C$2:$D$26,2,FALSE),"")</f>
        <v>Alto</v>
      </c>
      <c r="AA8" s="367">
        <f>IF(Z8="Bajo",25%,IF(Z8="Moderado",50%,IF(Z8="Alto",75%,IF(Z8="Extremo",100%,""))))</f>
        <v>0.75</v>
      </c>
      <c r="AB8" s="368" t="s">
        <v>858</v>
      </c>
      <c r="AC8" s="71" t="s">
        <v>859</v>
      </c>
      <c r="AD8" s="71" t="s">
        <v>860</v>
      </c>
      <c r="AE8" s="71" t="s">
        <v>54</v>
      </c>
      <c r="AF8" s="41">
        <f t="shared" si="0"/>
        <v>0.25</v>
      </c>
      <c r="AG8" s="231" t="s">
        <v>199</v>
      </c>
      <c r="AH8" s="41">
        <f>IF(AG8="Manual",15%,IF(AG8="Automático",25%,""))</f>
        <v>0.15</v>
      </c>
      <c r="AI8" s="41">
        <f>+AH8+AF8</f>
        <v>0.4</v>
      </c>
      <c r="AJ8" s="231" t="s">
        <v>200</v>
      </c>
      <c r="AK8" s="224" t="s">
        <v>191</v>
      </c>
      <c r="AL8" s="71" t="s">
        <v>861</v>
      </c>
      <c r="AM8" s="224" t="s">
        <v>23</v>
      </c>
      <c r="AN8" s="231" t="s">
        <v>818</v>
      </c>
      <c r="AO8" s="231" t="s">
        <v>24</v>
      </c>
      <c r="AP8" s="231" t="s">
        <v>86</v>
      </c>
      <c r="AQ8" s="231" t="s">
        <v>862</v>
      </c>
      <c r="AR8" s="231" t="s">
        <v>204</v>
      </c>
      <c r="AS8" s="231" t="s">
        <v>863</v>
      </c>
      <c r="AT8" s="231" t="s">
        <v>206</v>
      </c>
      <c r="AU8" s="231">
        <f>+AA8*AI8</f>
        <v>0.30000000000000004</v>
      </c>
      <c r="AV8" s="42">
        <f>+AA8-AU8</f>
        <v>0.44999999999999996</v>
      </c>
      <c r="AW8" s="356" t="str">
        <f>+IF(C8="Corrupción","Moderado",IF(AV9&lt;=25%,"Bajo",IF(AV9&lt;=50%,"Moderado",IF(AV9&lt;=75%,"Alto",IF(AV9&gt;75%,"Extremo","")))))</f>
        <v>Moderado</v>
      </c>
      <c r="AX8" s="356" t="s">
        <v>41</v>
      </c>
      <c r="AY8" s="120">
        <v>1</v>
      </c>
      <c r="AZ8" s="121" t="s">
        <v>864</v>
      </c>
      <c r="BA8" s="224" t="s">
        <v>863</v>
      </c>
      <c r="BB8" s="50">
        <v>44197</v>
      </c>
      <c r="BC8" s="46">
        <v>44561</v>
      </c>
      <c r="BD8" s="45" t="s">
        <v>865</v>
      </c>
      <c r="BE8" s="256">
        <v>44439</v>
      </c>
      <c r="BF8" s="257" t="s">
        <v>866</v>
      </c>
      <c r="BG8" s="44">
        <v>44500</v>
      </c>
      <c r="BH8" s="258" t="s">
        <v>867</v>
      </c>
      <c r="BI8" s="44">
        <v>44561</v>
      </c>
      <c r="BJ8" s="287"/>
    </row>
    <row r="9" spans="1:62" ht="106.2" customHeight="1" thickBot="1" x14ac:dyDescent="0.35">
      <c r="A9" s="348"/>
      <c r="B9" s="350"/>
      <c r="C9" s="350"/>
      <c r="D9" s="350"/>
      <c r="E9" s="350"/>
      <c r="F9" s="421"/>
      <c r="G9" s="422"/>
      <c r="H9" s="422"/>
      <c r="I9" s="421"/>
      <c r="J9" s="350"/>
      <c r="K9" s="350"/>
      <c r="L9" s="354"/>
      <c r="M9" s="350"/>
      <c r="N9" s="350"/>
      <c r="O9" s="350"/>
      <c r="P9" s="350"/>
      <c r="Q9" s="350"/>
      <c r="R9" s="350"/>
      <c r="S9" s="344"/>
      <c r="T9" s="344"/>
      <c r="U9" s="344"/>
      <c r="V9" s="340"/>
      <c r="W9" s="342"/>
      <c r="X9" s="340"/>
      <c r="Y9" s="342"/>
      <c r="Z9" s="344"/>
      <c r="AA9" s="342"/>
      <c r="AB9" s="346"/>
      <c r="AC9" s="38" t="s">
        <v>868</v>
      </c>
      <c r="AD9" s="38" t="s">
        <v>869</v>
      </c>
      <c r="AE9" s="38" t="s">
        <v>54</v>
      </c>
      <c r="AF9" s="47">
        <f t="shared" si="0"/>
        <v>0.25</v>
      </c>
      <c r="AG9" s="222" t="s">
        <v>199</v>
      </c>
      <c r="AH9" s="47">
        <f t="shared" ref="AH9" si="5">IF(AG9="Manual",15%,IF(AG9="Automático",25%,""))</f>
        <v>0.15</v>
      </c>
      <c r="AI9" s="47">
        <f t="shared" ref="AI9" si="6">+AH9+AF9</f>
        <v>0.4</v>
      </c>
      <c r="AJ9" s="222" t="s">
        <v>200</v>
      </c>
      <c r="AK9" s="221" t="s">
        <v>240</v>
      </c>
      <c r="AL9" s="58"/>
      <c r="AM9" s="221" t="s">
        <v>23</v>
      </c>
      <c r="AN9" s="222" t="s">
        <v>818</v>
      </c>
      <c r="AO9" s="222" t="s">
        <v>24</v>
      </c>
      <c r="AP9" s="222" t="s">
        <v>86</v>
      </c>
      <c r="AQ9" s="222" t="s">
        <v>850</v>
      </c>
      <c r="AR9" s="222" t="s">
        <v>204</v>
      </c>
      <c r="AS9" s="222" t="s">
        <v>497</v>
      </c>
      <c r="AT9" s="222" t="s">
        <v>206</v>
      </c>
      <c r="AU9" s="222">
        <f>+AV8*AI9</f>
        <v>0.18</v>
      </c>
      <c r="AV9" s="249">
        <f>+AV8-AU9</f>
        <v>0.26999999999999996</v>
      </c>
      <c r="AW9" s="344"/>
      <c r="AX9" s="344"/>
      <c r="AY9" s="243">
        <v>2</v>
      </c>
      <c r="AZ9" s="14" t="s">
        <v>870</v>
      </c>
      <c r="BA9" s="221" t="s">
        <v>497</v>
      </c>
      <c r="BB9" s="54">
        <v>44197</v>
      </c>
      <c r="BC9" s="19">
        <v>44561</v>
      </c>
      <c r="BD9" s="250" t="s">
        <v>871</v>
      </c>
      <c r="BE9" s="304">
        <v>44439</v>
      </c>
      <c r="BF9" s="294" t="s">
        <v>872</v>
      </c>
      <c r="BG9" s="48">
        <v>44500</v>
      </c>
      <c r="BH9" s="134" t="s">
        <v>873</v>
      </c>
      <c r="BI9" s="48">
        <v>44561</v>
      </c>
      <c r="BJ9" s="306"/>
    </row>
    <row r="10" spans="1:62" x14ac:dyDescent="0.3">
      <c r="W10" s="27"/>
      <c r="Y10" s="27"/>
      <c r="AF10" s="27"/>
      <c r="AG10" s="27"/>
      <c r="AH10" s="27"/>
      <c r="AI10" s="27"/>
      <c r="AV10" s="31"/>
    </row>
    <row r="11" spans="1:62" x14ac:dyDescent="0.3">
      <c r="W11" s="27"/>
      <c r="Y11" s="27"/>
      <c r="AF11" s="27"/>
      <c r="AG11" s="27"/>
      <c r="AH11" s="27"/>
      <c r="AI11" s="27"/>
      <c r="AV11" s="31"/>
    </row>
    <row r="12" spans="1:62" x14ac:dyDescent="0.3">
      <c r="W12" s="27"/>
      <c r="Y12" s="27"/>
      <c r="AF12" s="27"/>
      <c r="AG12" s="27"/>
      <c r="AH12" s="27"/>
      <c r="AI12" s="27"/>
      <c r="AV12" s="31"/>
    </row>
    <row r="13" spans="1:62" x14ac:dyDescent="0.3">
      <c r="W13" s="27"/>
      <c r="Y13" s="27"/>
      <c r="AF13" s="27"/>
      <c r="AG13" s="27"/>
      <c r="AH13" s="27"/>
      <c r="AI13" s="27"/>
      <c r="AV13" s="31"/>
    </row>
    <row r="14" spans="1:62" x14ac:dyDescent="0.3">
      <c r="W14" s="27"/>
      <c r="Y14" s="27"/>
      <c r="AF14" s="27"/>
      <c r="AG14" s="27"/>
      <c r="AH14" s="27"/>
      <c r="AI14" s="27"/>
      <c r="AV14" s="31"/>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sheetData>
  <sheetProtection formatCells="0" formatColumns="0" formatRows="0"/>
  <mergeCells count="113">
    <mergeCell ref="Z8:Z9"/>
    <mergeCell ref="AA8:AA9"/>
    <mergeCell ref="AB8:AB9"/>
    <mergeCell ref="AW8:AW9"/>
    <mergeCell ref="AX8:AX9"/>
    <mergeCell ref="U8:U9"/>
    <mergeCell ref="V8:V9"/>
    <mergeCell ref="W8:W9"/>
    <mergeCell ref="X8:X9"/>
    <mergeCell ref="Y8:Y9"/>
    <mergeCell ref="P8:P9"/>
    <mergeCell ref="Q8:Q9"/>
    <mergeCell ref="R8:R9"/>
    <mergeCell ref="S8:S9"/>
    <mergeCell ref="T8:T9"/>
    <mergeCell ref="K8:K9"/>
    <mergeCell ref="L8:L9"/>
    <mergeCell ref="M8:M9"/>
    <mergeCell ref="N8:N9"/>
    <mergeCell ref="O8:O9"/>
    <mergeCell ref="F8:F9"/>
    <mergeCell ref="G8:G9"/>
    <mergeCell ref="H8:H9"/>
    <mergeCell ref="I8:I9"/>
    <mergeCell ref="J8:J9"/>
    <mergeCell ref="A8:A9"/>
    <mergeCell ref="B8:B9"/>
    <mergeCell ref="C8:C9"/>
    <mergeCell ref="D8:D9"/>
    <mergeCell ref="E8:E9"/>
    <mergeCell ref="AX6:AX7"/>
    <mergeCell ref="G6:G7"/>
    <mergeCell ref="H6:H7"/>
    <mergeCell ref="I6:I7"/>
    <mergeCell ref="S6:S7"/>
    <mergeCell ref="T6:T7"/>
    <mergeCell ref="AW6:AW7"/>
    <mergeCell ref="R6:R7"/>
    <mergeCell ref="U6:U7"/>
    <mergeCell ref="AB6:AB7"/>
    <mergeCell ref="A6:A7"/>
    <mergeCell ref="B6:B7"/>
    <mergeCell ref="C6:C7"/>
    <mergeCell ref="D6:D7"/>
    <mergeCell ref="E6:E7"/>
    <mergeCell ref="F6:F7"/>
    <mergeCell ref="Y6:Y7"/>
    <mergeCell ref="Z6:Z7"/>
    <mergeCell ref="AA6:AA7"/>
    <mergeCell ref="V6:V7"/>
    <mergeCell ref="W6:W7"/>
    <mergeCell ref="X6:X7"/>
    <mergeCell ref="J6:J7"/>
    <mergeCell ref="K6:K7"/>
    <mergeCell ref="L6:L7"/>
    <mergeCell ref="M6:M7"/>
    <mergeCell ref="N6:N7"/>
    <mergeCell ref="O6:O7"/>
    <mergeCell ref="P6:P7"/>
    <mergeCell ref="Q6:Q7"/>
    <mergeCell ref="AY1:BJ1"/>
    <mergeCell ref="AC2:AC3"/>
    <mergeCell ref="AD2:AD3"/>
    <mergeCell ref="G3:H3"/>
    <mergeCell ref="AK3:AL3"/>
    <mergeCell ref="AM3:AN3"/>
    <mergeCell ref="AO3:AP3"/>
    <mergeCell ref="AR3:AS3"/>
    <mergeCell ref="A1:T2"/>
    <mergeCell ref="BD2:BD3"/>
    <mergeCell ref="BE2:BJ2"/>
    <mergeCell ref="AU2:AW3"/>
    <mergeCell ref="AX2:AX3"/>
    <mergeCell ref="AY2:AZ3"/>
    <mergeCell ref="BA2:BA3"/>
    <mergeCell ref="BB2:BB3"/>
    <mergeCell ref="BC2:BC3"/>
    <mergeCell ref="AE2:AH2"/>
    <mergeCell ref="T4:T5"/>
    <mergeCell ref="Q4:Q5"/>
    <mergeCell ref="R4:R5"/>
    <mergeCell ref="S4:S5"/>
    <mergeCell ref="AB4:AB5"/>
    <mergeCell ref="U4:U5"/>
    <mergeCell ref="A4:A5"/>
    <mergeCell ref="B4:B5"/>
    <mergeCell ref="C4:C5"/>
    <mergeCell ref="D4:D5"/>
    <mergeCell ref="E4:E5"/>
    <mergeCell ref="F4:F5"/>
    <mergeCell ref="M4:M5"/>
    <mergeCell ref="N4:N5"/>
    <mergeCell ref="O4:O5"/>
    <mergeCell ref="P4:P5"/>
    <mergeCell ref="J4:J5"/>
    <mergeCell ref="K4:K5"/>
    <mergeCell ref="L4:L5"/>
    <mergeCell ref="G4:G5"/>
    <mergeCell ref="H4:H5"/>
    <mergeCell ref="I4:I5"/>
    <mergeCell ref="AW4:AW5"/>
    <mergeCell ref="AX4:AX5"/>
    <mergeCell ref="V4:V5"/>
    <mergeCell ref="W4:W5"/>
    <mergeCell ref="X4:X5"/>
    <mergeCell ref="Y4:Y5"/>
    <mergeCell ref="Z4:Z5"/>
    <mergeCell ref="AA4:AA5"/>
    <mergeCell ref="AI2:AI3"/>
    <mergeCell ref="AJ2:AT2"/>
    <mergeCell ref="U1:AB2"/>
    <mergeCell ref="AC1:AT1"/>
    <mergeCell ref="AV1:AX1"/>
  </mergeCells>
  <conditionalFormatting sqref="AJ4:AK5">
    <cfRule type="containsText" dxfId="6457" priority="1079" operator="containsText" text="BAJA">
      <formula>NOT(ISERROR(SEARCH("BAJA",AJ4)))</formula>
    </cfRule>
    <cfRule type="containsText" dxfId="6456" priority="1080" operator="containsText" text="MEDIA">
      <formula>NOT(ISERROR(SEARCH("MEDIA",AJ4)))</formula>
    </cfRule>
    <cfRule type="containsText" dxfId="6455" priority="1081" operator="containsText" text="ALTA">
      <formula>NOT(ISERROR(SEARCH("ALTA",AJ4)))</formula>
    </cfRule>
  </conditionalFormatting>
  <conditionalFormatting sqref="AU4:AV4">
    <cfRule type="cellIs" dxfId="6454" priority="1019" operator="greaterThan">
      <formula>75%</formula>
    </cfRule>
    <cfRule type="cellIs" dxfId="6453" priority="1020" operator="between">
      <formula>51%</formula>
      <formula>75%</formula>
    </cfRule>
    <cfRule type="cellIs" dxfId="6452" priority="1021" operator="between">
      <formula>26%</formula>
      <formula>50%</formula>
    </cfRule>
    <cfRule type="cellIs" dxfId="6451" priority="1022" operator="between">
      <formula>0%</formula>
      <formula>25%</formula>
    </cfRule>
    <cfRule type="containsText" dxfId="6450" priority="1082" operator="containsText" text="BAJA">
      <formula>NOT(ISERROR(SEARCH("BAJA",AU4)))</formula>
    </cfRule>
    <cfRule type="containsText" dxfId="6449" priority="1083" operator="containsText" text="MEDIA">
      <formula>NOT(ISERROR(SEARCH("MEDIA",AU4)))</formula>
    </cfRule>
    <cfRule type="containsText" dxfId="6448" priority="1084" operator="containsText" text="ALTA">
      <formula>NOT(ISERROR(SEARCH("ALTA",AU4)))</formula>
    </cfRule>
  </conditionalFormatting>
  <conditionalFormatting sqref="V5 V4:X4 Z4 AW4:AX4">
    <cfRule type="cellIs" dxfId="6447" priority="1048" operator="equal">
      <formula>100%</formula>
    </cfRule>
    <cfRule type="cellIs" dxfId="6446" priority="1049" operator="equal">
      <formula>80%</formula>
    </cfRule>
    <cfRule type="cellIs" dxfId="6445" priority="1050" operator="equal">
      <formula>60%</formula>
    </cfRule>
    <cfRule type="cellIs" dxfId="6444" priority="1051" operator="equal">
      <formula>40%</formula>
    </cfRule>
    <cfRule type="cellIs" dxfId="6443" priority="1052" operator="equal">
      <formula>0.2</formula>
    </cfRule>
    <cfRule type="containsText" dxfId="6442" priority="1066" operator="containsText" text="Extremo">
      <formula>NOT(ISERROR(SEARCH("Extremo",V4)))</formula>
    </cfRule>
    <cfRule type="containsText" dxfId="6441" priority="1067" operator="containsText" text="Alto">
      <formula>NOT(ISERROR(SEARCH("Alto",V4)))</formula>
    </cfRule>
    <cfRule type="containsText" dxfId="6440" priority="1068" operator="containsText" text="Bajo">
      <formula>NOT(ISERROR(SEARCH("Bajo",V4)))</formula>
    </cfRule>
    <cfRule type="containsText" dxfId="6439" priority="1069" operator="containsText" text="Catastrófico">
      <formula>NOT(ISERROR(SEARCH("Catastrófico",V4)))</formula>
    </cfRule>
    <cfRule type="containsText" dxfId="6438" priority="1070" operator="containsText" text="Mayor">
      <formula>NOT(ISERROR(SEARCH("Mayor",V4)))</formula>
    </cfRule>
    <cfRule type="containsText" dxfId="6437" priority="1071" operator="containsText" text="Moderado">
      <formula>NOT(ISERROR(SEARCH("Moderado",V4)))</formula>
    </cfRule>
    <cfRule type="containsText" dxfId="6436" priority="1072" operator="containsText" text="Menor">
      <formula>NOT(ISERROR(SEARCH("Menor",V4)))</formula>
    </cfRule>
    <cfRule type="containsText" dxfId="6435" priority="1073" operator="containsText" text="Leve">
      <formula>NOT(ISERROR(SEARCH("Leve",V4)))</formula>
    </cfRule>
    <cfRule type="containsText" dxfId="6434" priority="1074" operator="containsText" text="Muy a">
      <formula>NOT(ISERROR(SEARCH("Muy a",V4)))</formula>
    </cfRule>
    <cfRule type="containsText" dxfId="6433" priority="1075" operator="containsText" text="Muy b">
      <formula>NOT(ISERROR(SEARCH("Muy b",V4)))</formula>
    </cfRule>
    <cfRule type="containsText" dxfId="6432" priority="1076" operator="containsText" text="Baja">
      <formula>NOT(ISERROR(SEARCH("Baja",V4)))</formula>
    </cfRule>
    <cfRule type="containsText" dxfId="6431" priority="1077" operator="containsText" text="Media">
      <formula>NOT(ISERROR(SEARCH("Media",V4)))</formula>
    </cfRule>
    <cfRule type="containsText" dxfId="6430" priority="1078" operator="containsText" text="Alta">
      <formula>NOT(ISERROR(SEARCH("Alta",V4)))</formula>
    </cfRule>
  </conditionalFormatting>
  <conditionalFormatting sqref="AA4">
    <cfRule type="cellIs" dxfId="6429" priority="1026" operator="equal">
      <formula>100%</formula>
    </cfRule>
    <cfRule type="cellIs" dxfId="6428" priority="1027" operator="equal">
      <formula>75%</formula>
    </cfRule>
    <cfRule type="cellIs" dxfId="6427" priority="1028" operator="equal">
      <formula>50%</formula>
    </cfRule>
    <cfRule type="cellIs" dxfId="6426" priority="1029" operator="equal">
      <formula>25%</formula>
    </cfRule>
    <cfRule type="containsText" dxfId="6425" priority="1053" operator="containsText" text="Extremo">
      <formula>NOT(ISERROR(SEARCH("Extremo",AA4)))</formula>
    </cfRule>
    <cfRule type="containsText" dxfId="6424" priority="1054" operator="containsText" text="Alto">
      <formula>NOT(ISERROR(SEARCH("Alto",AA4)))</formula>
    </cfRule>
    <cfRule type="containsText" dxfId="6423" priority="1055" operator="containsText" text="Bajo">
      <formula>NOT(ISERROR(SEARCH("Bajo",AA4)))</formula>
    </cfRule>
    <cfRule type="containsText" dxfId="6422" priority="1056" operator="containsText" text="Catastrófico">
      <formula>NOT(ISERROR(SEARCH("Catastrófico",AA4)))</formula>
    </cfRule>
    <cfRule type="containsText" dxfId="6421" priority="1057" operator="containsText" text="Mayor">
      <formula>NOT(ISERROR(SEARCH("Mayor",AA4)))</formula>
    </cfRule>
    <cfRule type="containsText" dxfId="6420" priority="1058" operator="containsText" text="Moderado">
      <formula>NOT(ISERROR(SEARCH("Moderado",AA4)))</formula>
    </cfRule>
    <cfRule type="containsText" dxfId="6419" priority="1059" operator="containsText" text="Menor">
      <formula>NOT(ISERROR(SEARCH("Menor",AA4)))</formula>
    </cfRule>
    <cfRule type="containsText" dxfId="6418" priority="1060" operator="containsText" text="Leve">
      <formula>NOT(ISERROR(SEARCH("Leve",AA4)))</formula>
    </cfRule>
    <cfRule type="containsText" dxfId="6417" priority="1061" operator="containsText" text="Muy a">
      <formula>NOT(ISERROR(SEARCH("Muy a",AA4)))</formula>
    </cfRule>
    <cfRule type="containsText" dxfId="6416" priority="1062" operator="containsText" text="Muy b">
      <formula>NOT(ISERROR(SEARCH("Muy b",AA4)))</formula>
    </cfRule>
    <cfRule type="containsText" dxfId="6415" priority="1063" operator="containsText" text="Baja">
      <formula>NOT(ISERROR(SEARCH("Baja",AA4)))</formula>
    </cfRule>
    <cfRule type="containsText" dxfId="6414" priority="1064" operator="containsText" text="Media">
      <formula>NOT(ISERROR(SEARCH("Media",AA4)))</formula>
    </cfRule>
    <cfRule type="containsText" dxfId="6413" priority="1065" operator="containsText" text="Alta">
      <formula>NOT(ISERROR(SEARCH("Alta",AA4)))</formula>
    </cfRule>
  </conditionalFormatting>
  <conditionalFormatting sqref="Y4">
    <cfRule type="cellIs" dxfId="6412" priority="1030" operator="equal">
      <formula>100%</formula>
    </cfRule>
    <cfRule type="cellIs" dxfId="6411" priority="1031" operator="equal">
      <formula>80%</formula>
    </cfRule>
    <cfRule type="cellIs" dxfId="6410" priority="1032" operator="equal">
      <formula>60%</formula>
    </cfRule>
    <cfRule type="cellIs" dxfId="6409" priority="1033" operator="equal">
      <formula>40%</formula>
    </cfRule>
    <cfRule type="cellIs" dxfId="6408" priority="1034" operator="equal">
      <formula>0.2</formula>
    </cfRule>
    <cfRule type="containsText" dxfId="6407" priority="1035" operator="containsText" text="Extremo">
      <formula>NOT(ISERROR(SEARCH("Extremo",Y4)))</formula>
    </cfRule>
    <cfRule type="containsText" dxfId="6406" priority="1036" operator="containsText" text="Alto">
      <formula>NOT(ISERROR(SEARCH("Alto",Y4)))</formula>
    </cfRule>
    <cfRule type="containsText" dxfId="6405" priority="1037" operator="containsText" text="Bajo">
      <formula>NOT(ISERROR(SEARCH("Bajo",Y4)))</formula>
    </cfRule>
    <cfRule type="containsText" dxfId="6404" priority="1038" operator="containsText" text="Catastrófico">
      <formula>NOT(ISERROR(SEARCH("Catastrófico",Y4)))</formula>
    </cfRule>
    <cfRule type="containsText" dxfId="6403" priority="1039" operator="containsText" text="Mayor">
      <formula>NOT(ISERROR(SEARCH("Mayor",Y4)))</formula>
    </cfRule>
    <cfRule type="containsText" dxfId="6402" priority="1040" operator="containsText" text="Moderado">
      <formula>NOT(ISERROR(SEARCH("Moderado",Y4)))</formula>
    </cfRule>
    <cfRule type="containsText" dxfId="6401" priority="1041" operator="containsText" text="Menor">
      <formula>NOT(ISERROR(SEARCH("Menor",Y4)))</formula>
    </cfRule>
    <cfRule type="containsText" dxfId="6400" priority="1042" operator="containsText" text="Leve">
      <formula>NOT(ISERROR(SEARCH("Leve",Y4)))</formula>
    </cfRule>
    <cfRule type="containsText" dxfId="6399" priority="1043" operator="containsText" text="Muy a">
      <formula>NOT(ISERROR(SEARCH("Muy a",Y4)))</formula>
    </cfRule>
    <cfRule type="containsText" dxfId="6398" priority="1044" operator="containsText" text="Muy b">
      <formula>NOT(ISERROR(SEARCH("Muy b",Y4)))</formula>
    </cfRule>
    <cfRule type="containsText" dxfId="6397" priority="1045" operator="containsText" text="Baja">
      <formula>NOT(ISERROR(SEARCH("Baja",Y4)))</formula>
    </cfRule>
    <cfRule type="containsText" dxfId="6396" priority="1046" operator="containsText" text="Media">
      <formula>NOT(ISERROR(SEARCH("Media",Y4)))</formula>
    </cfRule>
    <cfRule type="containsText" dxfId="6395" priority="1047" operator="containsText" text="Alta">
      <formula>NOT(ISERROR(SEARCH("Alta",Y4)))</formula>
    </cfRule>
  </conditionalFormatting>
  <conditionalFormatting sqref="AU5">
    <cfRule type="containsText" dxfId="6394" priority="1023" operator="containsText" text="BAJA">
      <formula>NOT(ISERROR(SEARCH("BAJA",AU5)))</formula>
    </cfRule>
    <cfRule type="containsText" dxfId="6393" priority="1024" operator="containsText" text="MEDIA">
      <formula>NOT(ISERROR(SEARCH("MEDIA",AU5)))</formula>
    </cfRule>
    <cfRule type="containsText" dxfId="6392" priority="1025" operator="containsText" text="ALTA">
      <formula>NOT(ISERROR(SEARCH("ALTA",AU5)))</formula>
    </cfRule>
  </conditionalFormatting>
  <conditionalFormatting sqref="AV5">
    <cfRule type="cellIs" dxfId="6391" priority="1012" operator="greaterThan">
      <formula>75%</formula>
    </cfRule>
    <cfRule type="cellIs" dxfId="6390" priority="1013" operator="between">
      <formula>51%</formula>
      <formula>75%</formula>
    </cfRule>
    <cfRule type="cellIs" dxfId="6389" priority="1014" operator="between">
      <formula>26%</formula>
      <formula>50%</formula>
    </cfRule>
    <cfRule type="cellIs" dxfId="6388" priority="1015" operator="between">
      <formula>0%</formula>
      <formula>25%</formula>
    </cfRule>
    <cfRule type="containsText" dxfId="6387" priority="1016" operator="containsText" text="BAJA">
      <formula>NOT(ISERROR(SEARCH("BAJA",AV5)))</formula>
    </cfRule>
    <cfRule type="containsText" dxfId="6386" priority="1017" operator="containsText" text="MEDIA">
      <formula>NOT(ISERROR(SEARCH("MEDIA",AV5)))</formula>
    </cfRule>
    <cfRule type="containsText" dxfId="6385" priority="1018" operator="containsText" text="ALTA">
      <formula>NOT(ISERROR(SEARCH("ALTA",AV5)))</formula>
    </cfRule>
  </conditionalFormatting>
  <conditionalFormatting sqref="AN5">
    <cfRule type="containsText" dxfId="6384" priority="1003" operator="containsText" text="BAJA">
      <formula>NOT(ISERROR(SEARCH("BAJA",AN5)))</formula>
    </cfRule>
    <cfRule type="containsText" dxfId="6383" priority="1004" operator="containsText" text="MEDIA">
      <formula>NOT(ISERROR(SEARCH("MEDIA",AN5)))</formula>
    </cfRule>
    <cfRule type="containsText" dxfId="6382" priority="1005" operator="containsText" text="ALTA">
      <formula>NOT(ISERROR(SEARCH("ALTA",AN5)))</formula>
    </cfRule>
  </conditionalFormatting>
  <conditionalFormatting sqref="S4">
    <cfRule type="cellIs" dxfId="6381" priority="435" operator="equal">
      <formula>100%</formula>
    </cfRule>
    <cfRule type="cellIs" dxfId="6380" priority="436" operator="equal">
      <formula>80%</formula>
    </cfRule>
    <cfRule type="cellIs" dxfId="6379" priority="437" operator="equal">
      <formula>60%</formula>
    </cfRule>
    <cfRule type="cellIs" dxfId="6378" priority="438" operator="equal">
      <formula>40%</formula>
    </cfRule>
    <cfRule type="cellIs" dxfId="6377" priority="439" operator="equal">
      <formula>0.2</formula>
    </cfRule>
    <cfRule type="containsText" dxfId="6376" priority="440" operator="containsText" text="Extremo">
      <formula>NOT(ISERROR(SEARCH("Extremo",S4)))</formula>
    </cfRule>
    <cfRule type="containsText" dxfId="6375" priority="441" operator="containsText" text="Alto">
      <formula>NOT(ISERROR(SEARCH("Alto",S4)))</formula>
    </cfRule>
    <cfRule type="containsText" dxfId="6374" priority="442" operator="containsText" text="Bajo">
      <formula>NOT(ISERROR(SEARCH("Bajo",S4)))</formula>
    </cfRule>
    <cfRule type="containsText" dxfId="6373" priority="443" operator="containsText" text="Catastrófico">
      <formula>NOT(ISERROR(SEARCH("Catastrófico",S4)))</formula>
    </cfRule>
    <cfRule type="containsText" dxfId="6372" priority="444" operator="containsText" text="Mayor">
      <formula>NOT(ISERROR(SEARCH("Mayor",S4)))</formula>
    </cfRule>
    <cfRule type="containsText" dxfId="6371" priority="445" operator="containsText" text="Moderado">
      <formula>NOT(ISERROR(SEARCH("Moderado",S4)))</formula>
    </cfRule>
    <cfRule type="containsText" dxfId="6370" priority="446" operator="containsText" text="Menor">
      <formula>NOT(ISERROR(SEARCH("Menor",S4)))</formula>
    </cfRule>
    <cfRule type="containsText" dxfId="6369" priority="447" operator="containsText" text="Leve">
      <formula>NOT(ISERROR(SEARCH("Leve",S4)))</formula>
    </cfRule>
    <cfRule type="containsText" dxfId="6368" priority="448" operator="containsText" text="Muy a">
      <formula>NOT(ISERROR(SEARCH("Muy a",S4)))</formula>
    </cfRule>
    <cfRule type="containsText" dxfId="6367" priority="449" operator="containsText" text="Muy b">
      <formula>NOT(ISERROR(SEARCH("Muy b",S4)))</formula>
    </cfRule>
    <cfRule type="containsText" dxfId="6366" priority="450" operator="containsText" text="Baja">
      <formula>NOT(ISERROR(SEARCH("Baja",S4)))</formula>
    </cfRule>
    <cfRule type="containsText" dxfId="6365" priority="451" operator="containsText" text="Media">
      <formula>NOT(ISERROR(SEARCH("Media",S4)))</formula>
    </cfRule>
    <cfRule type="containsText" dxfId="6364" priority="452" operator="containsText" text="Alta">
      <formula>NOT(ISERROR(SEARCH("Alta",S4)))</formula>
    </cfRule>
  </conditionalFormatting>
  <conditionalFormatting sqref="T4">
    <cfRule type="cellIs" dxfId="6363" priority="417" operator="equal">
      <formula>100%</formula>
    </cfRule>
    <cfRule type="cellIs" dxfId="6362" priority="418" operator="equal">
      <formula>80%</formula>
    </cfRule>
    <cfRule type="cellIs" dxfId="6361" priority="419" operator="equal">
      <formula>60%</formula>
    </cfRule>
    <cfRule type="cellIs" dxfId="6360" priority="420" operator="equal">
      <formula>40%</formula>
    </cfRule>
    <cfRule type="cellIs" dxfId="6359" priority="421" operator="equal">
      <formula>0.2</formula>
    </cfRule>
    <cfRule type="containsText" dxfId="6358" priority="422" operator="containsText" text="Extremo">
      <formula>NOT(ISERROR(SEARCH("Extremo",T4)))</formula>
    </cfRule>
    <cfRule type="containsText" dxfId="6357" priority="423" operator="containsText" text="Alto">
      <formula>NOT(ISERROR(SEARCH("Alto",T4)))</formula>
    </cfRule>
    <cfRule type="containsText" dxfId="6356" priority="424" operator="containsText" text="Bajo">
      <formula>NOT(ISERROR(SEARCH("Bajo",T4)))</formula>
    </cfRule>
    <cfRule type="containsText" dxfId="6355" priority="425" operator="containsText" text="Catastrófico">
      <formula>NOT(ISERROR(SEARCH("Catastrófico",T4)))</formula>
    </cfRule>
    <cfRule type="containsText" dxfId="6354" priority="426" operator="containsText" text="Mayor">
      <formula>NOT(ISERROR(SEARCH("Mayor",T4)))</formula>
    </cfRule>
    <cfRule type="containsText" dxfId="6353" priority="427" operator="containsText" text="Moderado">
      <formula>NOT(ISERROR(SEARCH("Moderado",T4)))</formula>
    </cfRule>
    <cfRule type="containsText" dxfId="6352" priority="428" operator="containsText" text="Menor">
      <formula>NOT(ISERROR(SEARCH("Menor",T4)))</formula>
    </cfRule>
    <cfRule type="containsText" dxfId="6351" priority="429" operator="containsText" text="Leve">
      <formula>NOT(ISERROR(SEARCH("Leve",T4)))</formula>
    </cfRule>
    <cfRule type="containsText" dxfId="6350" priority="430" operator="containsText" text="Muy a">
      <formula>NOT(ISERROR(SEARCH("Muy a",T4)))</formula>
    </cfRule>
    <cfRule type="containsText" dxfId="6349" priority="431" operator="containsText" text="Muy b">
      <formula>NOT(ISERROR(SEARCH("Muy b",T4)))</formula>
    </cfRule>
    <cfRule type="containsText" dxfId="6348" priority="432" operator="containsText" text="Baja">
      <formula>NOT(ISERROR(SEARCH("Baja",T4)))</formula>
    </cfRule>
    <cfRule type="containsText" dxfId="6347" priority="433" operator="containsText" text="Media">
      <formula>NOT(ISERROR(SEARCH("Media",T4)))</formula>
    </cfRule>
    <cfRule type="containsText" dxfId="6346" priority="434" operator="containsText" text="Alta">
      <formula>NOT(ISERROR(SEARCH("Alta",T4)))</formula>
    </cfRule>
  </conditionalFormatting>
  <conditionalFormatting sqref="AS4:AS5">
    <cfRule type="containsText" dxfId="6345" priority="306" operator="containsText" text="BAJA">
      <formula>NOT(ISERROR(SEARCH("BAJA",AS4)))</formula>
    </cfRule>
    <cfRule type="containsText" dxfId="6344" priority="307" operator="containsText" text="MEDIA">
      <formula>NOT(ISERROR(SEARCH("MEDIA",AS4)))</formula>
    </cfRule>
    <cfRule type="containsText" dxfId="6343" priority="308" operator="containsText" text="ALTA">
      <formula>NOT(ISERROR(SEARCH("ALTA",AS4)))</formula>
    </cfRule>
  </conditionalFormatting>
  <conditionalFormatting sqref="AJ6:AK7">
    <cfRule type="containsText" dxfId="6342" priority="300" operator="containsText" text="BAJA">
      <formula>NOT(ISERROR(SEARCH("BAJA",AJ6)))</formula>
    </cfRule>
    <cfRule type="containsText" dxfId="6341" priority="301" operator="containsText" text="MEDIA">
      <formula>NOT(ISERROR(SEARCH("MEDIA",AJ6)))</formula>
    </cfRule>
    <cfRule type="containsText" dxfId="6340" priority="302" operator="containsText" text="ALTA">
      <formula>NOT(ISERROR(SEARCH("ALTA",AJ6)))</formula>
    </cfRule>
  </conditionalFormatting>
  <conditionalFormatting sqref="AU6:AV6">
    <cfRule type="cellIs" dxfId="6339" priority="240" operator="greaterThan">
      <formula>75%</formula>
    </cfRule>
    <cfRule type="cellIs" dxfId="6338" priority="241" operator="between">
      <formula>51%</formula>
      <formula>75%</formula>
    </cfRule>
    <cfRule type="cellIs" dxfId="6337" priority="242" operator="between">
      <formula>26%</formula>
      <formula>50%</formula>
    </cfRule>
    <cfRule type="cellIs" dxfId="6336" priority="243" operator="between">
      <formula>0%</formula>
      <formula>25%</formula>
    </cfRule>
    <cfRule type="containsText" dxfId="6335" priority="303" operator="containsText" text="BAJA">
      <formula>NOT(ISERROR(SEARCH("BAJA",AU6)))</formula>
    </cfRule>
    <cfRule type="containsText" dxfId="6334" priority="304" operator="containsText" text="MEDIA">
      <formula>NOT(ISERROR(SEARCH("MEDIA",AU6)))</formula>
    </cfRule>
    <cfRule type="containsText" dxfId="6333" priority="305" operator="containsText" text="ALTA">
      <formula>NOT(ISERROR(SEARCH("ALTA",AU6)))</formula>
    </cfRule>
  </conditionalFormatting>
  <conditionalFormatting sqref="V7 V6:X6 Z6 AW6:AX6">
    <cfRule type="cellIs" dxfId="6332" priority="269" operator="equal">
      <formula>100%</formula>
    </cfRule>
    <cfRule type="cellIs" dxfId="6331" priority="270" operator="equal">
      <formula>80%</formula>
    </cfRule>
    <cfRule type="cellIs" dxfId="6330" priority="271" operator="equal">
      <formula>60%</formula>
    </cfRule>
    <cfRule type="cellIs" dxfId="6329" priority="272" operator="equal">
      <formula>40%</formula>
    </cfRule>
    <cfRule type="cellIs" dxfId="6328" priority="273" operator="equal">
      <formula>0.2</formula>
    </cfRule>
    <cfRule type="containsText" dxfId="6327" priority="287" operator="containsText" text="Extremo">
      <formula>NOT(ISERROR(SEARCH("Extremo",V6)))</formula>
    </cfRule>
    <cfRule type="containsText" dxfId="6326" priority="288" operator="containsText" text="Alto">
      <formula>NOT(ISERROR(SEARCH("Alto",V6)))</formula>
    </cfRule>
    <cfRule type="containsText" dxfId="6325" priority="289" operator="containsText" text="Bajo">
      <formula>NOT(ISERROR(SEARCH("Bajo",V6)))</formula>
    </cfRule>
    <cfRule type="containsText" dxfId="6324" priority="290" operator="containsText" text="Catastrófico">
      <formula>NOT(ISERROR(SEARCH("Catastrófico",V6)))</formula>
    </cfRule>
    <cfRule type="containsText" dxfId="6323" priority="291" operator="containsText" text="Mayor">
      <formula>NOT(ISERROR(SEARCH("Mayor",V6)))</formula>
    </cfRule>
    <cfRule type="containsText" dxfId="6322" priority="292" operator="containsText" text="Moderado">
      <formula>NOT(ISERROR(SEARCH("Moderado",V6)))</formula>
    </cfRule>
    <cfRule type="containsText" dxfId="6321" priority="293" operator="containsText" text="Menor">
      <formula>NOT(ISERROR(SEARCH("Menor",V6)))</formula>
    </cfRule>
    <cfRule type="containsText" dxfId="6320" priority="294" operator="containsText" text="Leve">
      <formula>NOT(ISERROR(SEARCH("Leve",V6)))</formula>
    </cfRule>
    <cfRule type="containsText" dxfId="6319" priority="295" operator="containsText" text="Muy a">
      <formula>NOT(ISERROR(SEARCH("Muy a",V6)))</formula>
    </cfRule>
    <cfRule type="containsText" dxfId="6318" priority="296" operator="containsText" text="Muy b">
      <formula>NOT(ISERROR(SEARCH("Muy b",V6)))</formula>
    </cfRule>
    <cfRule type="containsText" dxfId="6317" priority="297" operator="containsText" text="Baja">
      <formula>NOT(ISERROR(SEARCH("Baja",V6)))</formula>
    </cfRule>
    <cfRule type="containsText" dxfId="6316" priority="298" operator="containsText" text="Media">
      <formula>NOT(ISERROR(SEARCH("Media",V6)))</formula>
    </cfRule>
    <cfRule type="containsText" dxfId="6315" priority="299" operator="containsText" text="Alta">
      <formula>NOT(ISERROR(SEARCH("Alta",V6)))</formula>
    </cfRule>
  </conditionalFormatting>
  <conditionalFormatting sqref="AA6">
    <cfRule type="cellIs" dxfId="6314" priority="247" operator="equal">
      <formula>100%</formula>
    </cfRule>
    <cfRule type="cellIs" dxfId="6313" priority="248" operator="equal">
      <formula>75%</formula>
    </cfRule>
    <cfRule type="cellIs" dxfId="6312" priority="249" operator="equal">
      <formula>50%</formula>
    </cfRule>
    <cfRule type="cellIs" dxfId="6311" priority="250" operator="equal">
      <formula>25%</formula>
    </cfRule>
    <cfRule type="containsText" dxfId="6310" priority="274" operator="containsText" text="Extremo">
      <formula>NOT(ISERROR(SEARCH("Extremo",AA6)))</formula>
    </cfRule>
    <cfRule type="containsText" dxfId="6309" priority="275" operator="containsText" text="Alto">
      <formula>NOT(ISERROR(SEARCH("Alto",AA6)))</formula>
    </cfRule>
    <cfRule type="containsText" dxfId="6308" priority="276" operator="containsText" text="Bajo">
      <formula>NOT(ISERROR(SEARCH("Bajo",AA6)))</formula>
    </cfRule>
    <cfRule type="containsText" dxfId="6307" priority="277" operator="containsText" text="Catastrófico">
      <formula>NOT(ISERROR(SEARCH("Catastrófico",AA6)))</formula>
    </cfRule>
    <cfRule type="containsText" dxfId="6306" priority="278" operator="containsText" text="Mayor">
      <formula>NOT(ISERROR(SEARCH("Mayor",AA6)))</formula>
    </cfRule>
    <cfRule type="containsText" dxfId="6305" priority="279" operator="containsText" text="Moderado">
      <formula>NOT(ISERROR(SEARCH("Moderado",AA6)))</formula>
    </cfRule>
    <cfRule type="containsText" dxfId="6304" priority="280" operator="containsText" text="Menor">
      <formula>NOT(ISERROR(SEARCH("Menor",AA6)))</formula>
    </cfRule>
    <cfRule type="containsText" dxfId="6303" priority="281" operator="containsText" text="Leve">
      <formula>NOT(ISERROR(SEARCH("Leve",AA6)))</formula>
    </cfRule>
    <cfRule type="containsText" dxfId="6302" priority="282" operator="containsText" text="Muy a">
      <formula>NOT(ISERROR(SEARCH("Muy a",AA6)))</formula>
    </cfRule>
    <cfRule type="containsText" dxfId="6301" priority="283" operator="containsText" text="Muy b">
      <formula>NOT(ISERROR(SEARCH("Muy b",AA6)))</formula>
    </cfRule>
    <cfRule type="containsText" dxfId="6300" priority="284" operator="containsText" text="Baja">
      <formula>NOT(ISERROR(SEARCH("Baja",AA6)))</formula>
    </cfRule>
    <cfRule type="containsText" dxfId="6299" priority="285" operator="containsText" text="Media">
      <formula>NOT(ISERROR(SEARCH("Media",AA6)))</formula>
    </cfRule>
    <cfRule type="containsText" dxfId="6298" priority="286" operator="containsText" text="Alta">
      <formula>NOT(ISERROR(SEARCH("Alta",AA6)))</formula>
    </cfRule>
  </conditionalFormatting>
  <conditionalFormatting sqref="Y6">
    <cfRule type="cellIs" dxfId="6297" priority="251" operator="equal">
      <formula>100%</formula>
    </cfRule>
    <cfRule type="cellIs" dxfId="6296" priority="252" operator="equal">
      <formula>80%</formula>
    </cfRule>
    <cfRule type="cellIs" dxfId="6295" priority="253" operator="equal">
      <formula>60%</formula>
    </cfRule>
    <cfRule type="cellIs" dxfId="6294" priority="254" operator="equal">
      <formula>40%</formula>
    </cfRule>
    <cfRule type="cellIs" dxfId="6293" priority="255" operator="equal">
      <formula>0.2</formula>
    </cfRule>
    <cfRule type="containsText" dxfId="6292" priority="256" operator="containsText" text="Extremo">
      <formula>NOT(ISERROR(SEARCH("Extremo",Y6)))</formula>
    </cfRule>
    <cfRule type="containsText" dxfId="6291" priority="257" operator="containsText" text="Alto">
      <formula>NOT(ISERROR(SEARCH("Alto",Y6)))</formula>
    </cfRule>
    <cfRule type="containsText" dxfId="6290" priority="258" operator="containsText" text="Bajo">
      <formula>NOT(ISERROR(SEARCH("Bajo",Y6)))</formula>
    </cfRule>
    <cfRule type="containsText" dxfId="6289" priority="259" operator="containsText" text="Catastrófico">
      <formula>NOT(ISERROR(SEARCH("Catastrófico",Y6)))</formula>
    </cfRule>
    <cfRule type="containsText" dxfId="6288" priority="260" operator="containsText" text="Mayor">
      <formula>NOT(ISERROR(SEARCH("Mayor",Y6)))</formula>
    </cfRule>
    <cfRule type="containsText" dxfId="6287" priority="261" operator="containsText" text="Moderado">
      <formula>NOT(ISERROR(SEARCH("Moderado",Y6)))</formula>
    </cfRule>
    <cfRule type="containsText" dxfId="6286" priority="262" operator="containsText" text="Menor">
      <formula>NOT(ISERROR(SEARCH("Menor",Y6)))</formula>
    </cfRule>
    <cfRule type="containsText" dxfId="6285" priority="263" operator="containsText" text="Leve">
      <formula>NOT(ISERROR(SEARCH("Leve",Y6)))</formula>
    </cfRule>
    <cfRule type="containsText" dxfId="6284" priority="264" operator="containsText" text="Muy a">
      <formula>NOT(ISERROR(SEARCH("Muy a",Y6)))</formula>
    </cfRule>
    <cfRule type="containsText" dxfId="6283" priority="265" operator="containsText" text="Muy b">
      <formula>NOT(ISERROR(SEARCH("Muy b",Y6)))</formula>
    </cfRule>
    <cfRule type="containsText" dxfId="6282" priority="266" operator="containsText" text="Baja">
      <formula>NOT(ISERROR(SEARCH("Baja",Y6)))</formula>
    </cfRule>
    <cfRule type="containsText" dxfId="6281" priority="267" operator="containsText" text="Media">
      <formula>NOT(ISERROR(SEARCH("Media",Y6)))</formula>
    </cfRule>
    <cfRule type="containsText" dxfId="6280" priority="268" operator="containsText" text="Alta">
      <formula>NOT(ISERROR(SEARCH("Alta",Y6)))</formula>
    </cfRule>
  </conditionalFormatting>
  <conditionalFormatting sqref="AU7">
    <cfRule type="containsText" dxfId="6279" priority="244" operator="containsText" text="BAJA">
      <formula>NOT(ISERROR(SEARCH("BAJA",AU7)))</formula>
    </cfRule>
    <cfRule type="containsText" dxfId="6278" priority="245" operator="containsText" text="MEDIA">
      <formula>NOT(ISERROR(SEARCH("MEDIA",AU7)))</formula>
    </cfRule>
    <cfRule type="containsText" dxfId="6277" priority="246" operator="containsText" text="ALTA">
      <formula>NOT(ISERROR(SEARCH("ALTA",AU7)))</formula>
    </cfRule>
  </conditionalFormatting>
  <conditionalFormatting sqref="AV7">
    <cfRule type="cellIs" dxfId="6276" priority="233" operator="greaterThan">
      <formula>75%</formula>
    </cfRule>
    <cfRule type="cellIs" dxfId="6275" priority="234" operator="between">
      <formula>51%</formula>
      <formula>75%</formula>
    </cfRule>
    <cfRule type="cellIs" dxfId="6274" priority="235" operator="between">
      <formula>26%</formula>
      <formula>50%</formula>
    </cfRule>
    <cfRule type="cellIs" dxfId="6273" priority="236" operator="between">
      <formula>0%</formula>
      <formula>25%</formula>
    </cfRule>
    <cfRule type="containsText" dxfId="6272" priority="237" operator="containsText" text="BAJA">
      <formula>NOT(ISERROR(SEARCH("BAJA",AV7)))</formula>
    </cfRule>
    <cfRule type="containsText" dxfId="6271" priority="238" operator="containsText" text="MEDIA">
      <formula>NOT(ISERROR(SEARCH("MEDIA",AV7)))</formula>
    </cfRule>
    <cfRule type="containsText" dxfId="6270" priority="239" operator="containsText" text="ALTA">
      <formula>NOT(ISERROR(SEARCH("ALTA",AV7)))</formula>
    </cfRule>
  </conditionalFormatting>
  <conditionalFormatting sqref="AN7">
    <cfRule type="containsText" dxfId="6269" priority="230" operator="containsText" text="BAJA">
      <formula>NOT(ISERROR(SEARCH("BAJA",AN7)))</formula>
    </cfRule>
    <cfRule type="containsText" dxfId="6268" priority="231" operator="containsText" text="MEDIA">
      <formula>NOT(ISERROR(SEARCH("MEDIA",AN7)))</formula>
    </cfRule>
    <cfRule type="containsText" dxfId="6267" priority="232" operator="containsText" text="ALTA">
      <formula>NOT(ISERROR(SEARCH("ALTA",AN7)))</formula>
    </cfRule>
  </conditionalFormatting>
  <conditionalFormatting sqref="S6">
    <cfRule type="cellIs" dxfId="6266" priority="212" operator="equal">
      <formula>100%</formula>
    </cfRule>
    <cfRule type="cellIs" dxfId="6265" priority="213" operator="equal">
      <formula>80%</formula>
    </cfRule>
    <cfRule type="cellIs" dxfId="6264" priority="214" operator="equal">
      <formula>60%</formula>
    </cfRule>
    <cfRule type="cellIs" dxfId="6263" priority="215" operator="equal">
      <formula>40%</formula>
    </cfRule>
    <cfRule type="cellIs" dxfId="6262" priority="216" operator="equal">
      <formula>0.2</formula>
    </cfRule>
    <cfRule type="containsText" dxfId="6261" priority="217" operator="containsText" text="Extremo">
      <formula>NOT(ISERROR(SEARCH("Extremo",S6)))</formula>
    </cfRule>
    <cfRule type="containsText" dxfId="6260" priority="218" operator="containsText" text="Alto">
      <formula>NOT(ISERROR(SEARCH("Alto",S6)))</formula>
    </cfRule>
    <cfRule type="containsText" dxfId="6259" priority="219" operator="containsText" text="Bajo">
      <formula>NOT(ISERROR(SEARCH("Bajo",S6)))</formula>
    </cfRule>
    <cfRule type="containsText" dxfId="6258" priority="220" operator="containsText" text="Catastrófico">
      <formula>NOT(ISERROR(SEARCH("Catastrófico",S6)))</formula>
    </cfRule>
    <cfRule type="containsText" dxfId="6257" priority="221" operator="containsText" text="Mayor">
      <formula>NOT(ISERROR(SEARCH("Mayor",S6)))</formula>
    </cfRule>
    <cfRule type="containsText" dxfId="6256" priority="222" operator="containsText" text="Moderado">
      <formula>NOT(ISERROR(SEARCH("Moderado",S6)))</formula>
    </cfRule>
    <cfRule type="containsText" dxfId="6255" priority="223" operator="containsText" text="Menor">
      <formula>NOT(ISERROR(SEARCH("Menor",S6)))</formula>
    </cfRule>
    <cfRule type="containsText" dxfId="6254" priority="224" operator="containsText" text="Leve">
      <formula>NOT(ISERROR(SEARCH("Leve",S6)))</formula>
    </cfRule>
    <cfRule type="containsText" dxfId="6253" priority="225" operator="containsText" text="Muy a">
      <formula>NOT(ISERROR(SEARCH("Muy a",S6)))</formula>
    </cfRule>
    <cfRule type="containsText" dxfId="6252" priority="226" operator="containsText" text="Muy b">
      <formula>NOT(ISERROR(SEARCH("Muy b",S6)))</formula>
    </cfRule>
    <cfRule type="containsText" dxfId="6251" priority="227" operator="containsText" text="Baja">
      <formula>NOT(ISERROR(SEARCH("Baja",S6)))</formula>
    </cfRule>
    <cfRule type="containsText" dxfId="6250" priority="228" operator="containsText" text="Media">
      <formula>NOT(ISERROR(SEARCH("Media",S6)))</formula>
    </cfRule>
    <cfRule type="containsText" dxfId="6249" priority="229" operator="containsText" text="Alta">
      <formula>NOT(ISERROR(SEARCH("Alta",S6)))</formula>
    </cfRule>
  </conditionalFormatting>
  <conditionalFormatting sqref="T6">
    <cfRule type="cellIs" dxfId="6248" priority="194" operator="equal">
      <formula>100%</formula>
    </cfRule>
    <cfRule type="cellIs" dxfId="6247" priority="195" operator="equal">
      <formula>80%</formula>
    </cfRule>
    <cfRule type="cellIs" dxfId="6246" priority="196" operator="equal">
      <formula>60%</formula>
    </cfRule>
    <cfRule type="cellIs" dxfId="6245" priority="197" operator="equal">
      <formula>40%</formula>
    </cfRule>
    <cfRule type="cellIs" dxfId="6244" priority="198" operator="equal">
      <formula>0.2</formula>
    </cfRule>
    <cfRule type="containsText" dxfId="6243" priority="199" operator="containsText" text="Extremo">
      <formula>NOT(ISERROR(SEARCH("Extremo",T6)))</formula>
    </cfRule>
    <cfRule type="containsText" dxfId="6242" priority="200" operator="containsText" text="Alto">
      <formula>NOT(ISERROR(SEARCH("Alto",T6)))</formula>
    </cfRule>
    <cfRule type="containsText" dxfId="6241" priority="201" operator="containsText" text="Bajo">
      <formula>NOT(ISERROR(SEARCH("Bajo",T6)))</formula>
    </cfRule>
    <cfRule type="containsText" dxfId="6240" priority="202" operator="containsText" text="Catastrófico">
      <formula>NOT(ISERROR(SEARCH("Catastrófico",T6)))</formula>
    </cfRule>
    <cfRule type="containsText" dxfId="6239" priority="203" operator="containsText" text="Mayor">
      <formula>NOT(ISERROR(SEARCH("Mayor",T6)))</formula>
    </cfRule>
    <cfRule type="containsText" dxfId="6238" priority="204" operator="containsText" text="Moderado">
      <formula>NOT(ISERROR(SEARCH("Moderado",T6)))</formula>
    </cfRule>
    <cfRule type="containsText" dxfId="6237" priority="205" operator="containsText" text="Menor">
      <formula>NOT(ISERROR(SEARCH("Menor",T6)))</formula>
    </cfRule>
    <cfRule type="containsText" dxfId="6236" priority="206" operator="containsText" text="Leve">
      <formula>NOT(ISERROR(SEARCH("Leve",T6)))</formula>
    </cfRule>
    <cfRule type="containsText" dxfId="6235" priority="207" operator="containsText" text="Muy a">
      <formula>NOT(ISERROR(SEARCH("Muy a",T6)))</formula>
    </cfRule>
    <cfRule type="containsText" dxfId="6234" priority="208" operator="containsText" text="Muy b">
      <formula>NOT(ISERROR(SEARCH("Muy b",T6)))</formula>
    </cfRule>
    <cfRule type="containsText" dxfId="6233" priority="209" operator="containsText" text="Baja">
      <formula>NOT(ISERROR(SEARCH("Baja",T6)))</formula>
    </cfRule>
    <cfRule type="containsText" dxfId="6232" priority="210" operator="containsText" text="Media">
      <formula>NOT(ISERROR(SEARCH("Media",T6)))</formula>
    </cfRule>
    <cfRule type="containsText" dxfId="6231" priority="211" operator="containsText" text="Alta">
      <formula>NOT(ISERROR(SEARCH("Alta",T6)))</formula>
    </cfRule>
  </conditionalFormatting>
  <conditionalFormatting sqref="AP6:AP7">
    <cfRule type="containsText" dxfId="6230" priority="182" operator="containsText" text="BAJA">
      <formula>NOT(ISERROR(SEARCH("BAJA",AP6)))</formula>
    </cfRule>
    <cfRule type="containsText" dxfId="6229" priority="183" operator="containsText" text="MEDIA">
      <formula>NOT(ISERROR(SEARCH("MEDIA",AP6)))</formula>
    </cfRule>
    <cfRule type="containsText" dxfId="6228" priority="184" operator="containsText" text="ALTA">
      <formula>NOT(ISERROR(SEARCH("ALTA",AP6)))</formula>
    </cfRule>
  </conditionalFormatting>
  <conditionalFormatting sqref="AC6:AD6">
    <cfRule type="containsText" dxfId="6227" priority="188" operator="containsText" text="BAJA">
      <formula>NOT(ISERROR(SEARCH("BAJA",AC6)))</formula>
    </cfRule>
    <cfRule type="containsText" dxfId="6226" priority="189" operator="containsText" text="MEDIA">
      <formula>NOT(ISERROR(SEARCH("MEDIA",AC6)))</formula>
    </cfRule>
    <cfRule type="containsText" dxfId="6225" priority="190" operator="containsText" text="ALTA">
      <formula>NOT(ISERROR(SEARCH("ALTA",AC6)))</formula>
    </cfRule>
  </conditionalFormatting>
  <conditionalFormatting sqref="AS6:AS7">
    <cfRule type="containsText" dxfId="6224" priority="185" operator="containsText" text="BAJA">
      <formula>NOT(ISERROR(SEARCH("BAJA",AS6)))</formula>
    </cfRule>
    <cfRule type="containsText" dxfId="6223" priority="186" operator="containsText" text="MEDIA">
      <formula>NOT(ISERROR(SEARCH("MEDIA",AS6)))</formula>
    </cfRule>
    <cfRule type="containsText" dxfId="6222" priority="187" operator="containsText" text="ALTA">
      <formula>NOT(ISERROR(SEARCH("ALTA",AS6)))</formula>
    </cfRule>
  </conditionalFormatting>
  <conditionalFormatting sqref="AQ6">
    <cfRule type="containsText" dxfId="6221" priority="179" operator="containsText" text="BAJA">
      <formula>NOT(ISERROR(SEARCH("BAJA",AQ6)))</formula>
    </cfRule>
    <cfRule type="containsText" dxfId="6220" priority="180" operator="containsText" text="MEDIA">
      <formula>NOT(ISERROR(SEARCH("MEDIA",AQ6)))</formula>
    </cfRule>
    <cfRule type="containsText" dxfId="6219" priority="181" operator="containsText" text="ALTA">
      <formula>NOT(ISERROR(SEARCH("ALTA",AQ6)))</formula>
    </cfRule>
  </conditionalFormatting>
  <conditionalFormatting sqref="U4">
    <cfRule type="cellIs" dxfId="6218" priority="161" operator="equal">
      <formula>100%</formula>
    </cfRule>
    <cfRule type="cellIs" dxfId="6217" priority="162" operator="equal">
      <formula>80%</formula>
    </cfRule>
    <cfRule type="cellIs" dxfId="6216" priority="163" operator="equal">
      <formula>60%</formula>
    </cfRule>
    <cfRule type="cellIs" dxfId="6215" priority="164" operator="equal">
      <formula>40%</formula>
    </cfRule>
    <cfRule type="cellIs" dxfId="6214" priority="165" operator="equal">
      <formula>0.2</formula>
    </cfRule>
    <cfRule type="containsText" dxfId="6213" priority="166" operator="containsText" text="Extremo">
      <formula>NOT(ISERROR(SEARCH("Extremo",U4)))</formula>
    </cfRule>
    <cfRule type="containsText" dxfId="6212" priority="167" operator="containsText" text="Alto">
      <formula>NOT(ISERROR(SEARCH("Alto",U4)))</formula>
    </cfRule>
    <cfRule type="containsText" dxfId="6211" priority="168" operator="containsText" text="Bajo">
      <formula>NOT(ISERROR(SEARCH("Bajo",U4)))</formula>
    </cfRule>
    <cfRule type="containsText" dxfId="6210" priority="169" operator="containsText" text="Catastrófico">
      <formula>NOT(ISERROR(SEARCH("Catastrófico",U4)))</formula>
    </cfRule>
    <cfRule type="containsText" dxfId="6209" priority="170" operator="containsText" text="Mayor">
      <formula>NOT(ISERROR(SEARCH("Mayor",U4)))</formula>
    </cfRule>
    <cfRule type="containsText" dxfId="6208" priority="171" operator="containsText" text="Moderado">
      <formula>NOT(ISERROR(SEARCH("Moderado",U4)))</formula>
    </cfRule>
    <cfRule type="containsText" dxfId="6207" priority="172" operator="containsText" text="Menor">
      <formula>NOT(ISERROR(SEARCH("Menor",U4)))</formula>
    </cfRule>
    <cfRule type="containsText" dxfId="6206" priority="173" operator="containsText" text="Leve">
      <formula>NOT(ISERROR(SEARCH("Leve",U4)))</formula>
    </cfRule>
    <cfRule type="containsText" dxfId="6205" priority="174" operator="containsText" text="Muy a">
      <formula>NOT(ISERROR(SEARCH("Muy a",U4)))</formula>
    </cfRule>
    <cfRule type="containsText" dxfId="6204" priority="175" operator="containsText" text="Muy b">
      <formula>NOT(ISERROR(SEARCH("Muy b",U4)))</formula>
    </cfRule>
    <cfRule type="containsText" dxfId="6203" priority="176" operator="containsText" text="Baja">
      <formula>NOT(ISERROR(SEARCH("Baja",U4)))</formula>
    </cfRule>
    <cfRule type="containsText" dxfId="6202" priority="177" operator="containsText" text="Media">
      <formula>NOT(ISERROR(SEARCH("Media",U4)))</formula>
    </cfRule>
    <cfRule type="containsText" dxfId="6201" priority="178" operator="containsText" text="Alta">
      <formula>NOT(ISERROR(SEARCH("Alta",U4)))</formula>
    </cfRule>
  </conditionalFormatting>
  <conditionalFormatting sqref="U6">
    <cfRule type="cellIs" dxfId="6200" priority="143" operator="equal">
      <formula>100%</formula>
    </cfRule>
    <cfRule type="cellIs" dxfId="6199" priority="144" operator="equal">
      <formula>80%</formula>
    </cfRule>
    <cfRule type="cellIs" dxfId="6198" priority="145" operator="equal">
      <formula>60%</formula>
    </cfRule>
    <cfRule type="cellIs" dxfId="6197" priority="146" operator="equal">
      <formula>40%</formula>
    </cfRule>
    <cfRule type="cellIs" dxfId="6196" priority="147" operator="equal">
      <formula>0.2</formula>
    </cfRule>
    <cfRule type="containsText" dxfId="6195" priority="148" operator="containsText" text="Extremo">
      <formula>NOT(ISERROR(SEARCH("Extremo",U6)))</formula>
    </cfRule>
    <cfRule type="containsText" dxfId="6194" priority="149" operator="containsText" text="Alto">
      <formula>NOT(ISERROR(SEARCH("Alto",U6)))</formula>
    </cfRule>
    <cfRule type="containsText" dxfId="6193" priority="150" operator="containsText" text="Bajo">
      <formula>NOT(ISERROR(SEARCH("Bajo",U6)))</formula>
    </cfRule>
    <cfRule type="containsText" dxfId="6192" priority="151" operator="containsText" text="Catastrófico">
      <formula>NOT(ISERROR(SEARCH("Catastrófico",U6)))</formula>
    </cfRule>
    <cfRule type="containsText" dxfId="6191" priority="152" operator="containsText" text="Mayor">
      <formula>NOT(ISERROR(SEARCH("Mayor",U6)))</formula>
    </cfRule>
    <cfRule type="containsText" dxfId="6190" priority="153" operator="containsText" text="Moderado">
      <formula>NOT(ISERROR(SEARCH("Moderado",U6)))</formula>
    </cfRule>
    <cfRule type="containsText" dxfId="6189" priority="154" operator="containsText" text="Menor">
      <formula>NOT(ISERROR(SEARCH("Menor",U6)))</formula>
    </cfRule>
    <cfRule type="containsText" dxfId="6188" priority="155" operator="containsText" text="Leve">
      <formula>NOT(ISERROR(SEARCH("Leve",U6)))</formula>
    </cfRule>
    <cfRule type="containsText" dxfId="6187" priority="156" operator="containsText" text="Muy a">
      <formula>NOT(ISERROR(SEARCH("Muy a",U6)))</formula>
    </cfRule>
    <cfRule type="containsText" dxfId="6186" priority="157" operator="containsText" text="Muy b">
      <formula>NOT(ISERROR(SEARCH("Muy b",U6)))</formula>
    </cfRule>
    <cfRule type="containsText" dxfId="6185" priority="158" operator="containsText" text="Baja">
      <formula>NOT(ISERROR(SEARCH("Baja",U6)))</formula>
    </cfRule>
    <cfRule type="containsText" dxfId="6184" priority="159" operator="containsText" text="Media">
      <formula>NOT(ISERROR(SEARCH("Media",U6)))</formula>
    </cfRule>
    <cfRule type="containsText" dxfId="6183" priority="160" operator="containsText" text="Alta">
      <formula>NOT(ISERROR(SEARCH("Alta",U6)))</formula>
    </cfRule>
  </conditionalFormatting>
  <conditionalFormatting sqref="AJ8:AK9">
    <cfRule type="containsText" dxfId="6182" priority="137" operator="containsText" text="BAJA">
      <formula>NOT(ISERROR(SEARCH("BAJA",AJ8)))</formula>
    </cfRule>
    <cfRule type="containsText" dxfId="6181" priority="138" operator="containsText" text="MEDIA">
      <formula>NOT(ISERROR(SEARCH("MEDIA",AJ8)))</formula>
    </cfRule>
    <cfRule type="containsText" dxfId="6180" priority="139" operator="containsText" text="ALTA">
      <formula>NOT(ISERROR(SEARCH("ALTA",AJ8)))</formula>
    </cfRule>
  </conditionalFormatting>
  <conditionalFormatting sqref="AU8:AV8">
    <cfRule type="cellIs" dxfId="6179" priority="77" operator="greaterThan">
      <formula>75%</formula>
    </cfRule>
    <cfRule type="cellIs" dxfId="6178" priority="78" operator="between">
      <formula>51%</formula>
      <formula>75%</formula>
    </cfRule>
    <cfRule type="cellIs" dxfId="6177" priority="79" operator="between">
      <formula>26%</formula>
      <formula>50%</formula>
    </cfRule>
    <cfRule type="cellIs" dxfId="6176" priority="80" operator="between">
      <formula>0%</formula>
      <formula>25%</formula>
    </cfRule>
    <cfRule type="containsText" dxfId="6175" priority="140" operator="containsText" text="BAJA">
      <formula>NOT(ISERROR(SEARCH("BAJA",AU8)))</formula>
    </cfRule>
    <cfRule type="containsText" dxfId="6174" priority="141" operator="containsText" text="MEDIA">
      <formula>NOT(ISERROR(SEARCH("MEDIA",AU8)))</formula>
    </cfRule>
    <cfRule type="containsText" dxfId="6173" priority="142" operator="containsText" text="ALTA">
      <formula>NOT(ISERROR(SEARCH("ALTA",AU8)))</formula>
    </cfRule>
  </conditionalFormatting>
  <conditionalFormatting sqref="V9 V8:X8 Z8 AW8:AX8">
    <cfRule type="cellIs" dxfId="6172" priority="106" operator="equal">
      <formula>100%</formula>
    </cfRule>
    <cfRule type="cellIs" dxfId="6171" priority="107" operator="equal">
      <formula>80%</formula>
    </cfRule>
    <cfRule type="cellIs" dxfId="6170" priority="108" operator="equal">
      <formula>60%</formula>
    </cfRule>
    <cfRule type="cellIs" dxfId="6169" priority="109" operator="equal">
      <formula>40%</formula>
    </cfRule>
    <cfRule type="cellIs" dxfId="6168" priority="110" operator="equal">
      <formula>0.2</formula>
    </cfRule>
    <cfRule type="containsText" dxfId="6167" priority="124" operator="containsText" text="Extremo">
      <formula>NOT(ISERROR(SEARCH("Extremo",V8)))</formula>
    </cfRule>
    <cfRule type="containsText" dxfId="6166" priority="125" operator="containsText" text="Alto">
      <formula>NOT(ISERROR(SEARCH("Alto",V8)))</formula>
    </cfRule>
    <cfRule type="containsText" dxfId="6165" priority="126" operator="containsText" text="Bajo">
      <formula>NOT(ISERROR(SEARCH("Bajo",V8)))</formula>
    </cfRule>
    <cfRule type="containsText" dxfId="6164" priority="127" operator="containsText" text="Catastrófico">
      <formula>NOT(ISERROR(SEARCH("Catastrófico",V8)))</formula>
    </cfRule>
    <cfRule type="containsText" dxfId="6163" priority="128" operator="containsText" text="Mayor">
      <formula>NOT(ISERROR(SEARCH("Mayor",V8)))</formula>
    </cfRule>
    <cfRule type="containsText" dxfId="6162" priority="129" operator="containsText" text="Moderado">
      <formula>NOT(ISERROR(SEARCH("Moderado",V8)))</formula>
    </cfRule>
    <cfRule type="containsText" dxfId="6161" priority="130" operator="containsText" text="Menor">
      <formula>NOT(ISERROR(SEARCH("Menor",V8)))</formula>
    </cfRule>
    <cfRule type="containsText" dxfId="6160" priority="131" operator="containsText" text="Leve">
      <formula>NOT(ISERROR(SEARCH("Leve",V8)))</formula>
    </cfRule>
    <cfRule type="containsText" dxfId="6159" priority="132" operator="containsText" text="Muy a">
      <formula>NOT(ISERROR(SEARCH("Muy a",V8)))</formula>
    </cfRule>
    <cfRule type="containsText" dxfId="6158" priority="133" operator="containsText" text="Muy b">
      <formula>NOT(ISERROR(SEARCH("Muy b",V8)))</formula>
    </cfRule>
    <cfRule type="containsText" dxfId="6157" priority="134" operator="containsText" text="Baja">
      <formula>NOT(ISERROR(SEARCH("Baja",V8)))</formula>
    </cfRule>
    <cfRule type="containsText" dxfId="6156" priority="135" operator="containsText" text="Media">
      <formula>NOT(ISERROR(SEARCH("Media",V8)))</formula>
    </cfRule>
    <cfRule type="containsText" dxfId="6155" priority="136" operator="containsText" text="Alta">
      <formula>NOT(ISERROR(SEARCH("Alta",V8)))</formula>
    </cfRule>
  </conditionalFormatting>
  <conditionalFormatting sqref="AA8">
    <cfRule type="cellIs" dxfId="6154" priority="84" operator="equal">
      <formula>100%</formula>
    </cfRule>
    <cfRule type="cellIs" dxfId="6153" priority="85" operator="equal">
      <formula>75%</formula>
    </cfRule>
    <cfRule type="cellIs" dxfId="6152" priority="86" operator="equal">
      <formula>50%</formula>
    </cfRule>
    <cfRule type="cellIs" dxfId="6151" priority="87" operator="equal">
      <formula>25%</formula>
    </cfRule>
    <cfRule type="containsText" dxfId="6150" priority="111" operator="containsText" text="Extremo">
      <formula>NOT(ISERROR(SEARCH("Extremo",AA8)))</formula>
    </cfRule>
    <cfRule type="containsText" dxfId="6149" priority="112" operator="containsText" text="Alto">
      <formula>NOT(ISERROR(SEARCH("Alto",AA8)))</formula>
    </cfRule>
    <cfRule type="containsText" dxfId="6148" priority="113" operator="containsText" text="Bajo">
      <formula>NOT(ISERROR(SEARCH("Bajo",AA8)))</formula>
    </cfRule>
    <cfRule type="containsText" dxfId="6147" priority="114" operator="containsText" text="Catastrófico">
      <formula>NOT(ISERROR(SEARCH("Catastrófico",AA8)))</formula>
    </cfRule>
    <cfRule type="containsText" dxfId="6146" priority="115" operator="containsText" text="Mayor">
      <formula>NOT(ISERROR(SEARCH("Mayor",AA8)))</formula>
    </cfRule>
    <cfRule type="containsText" dxfId="6145" priority="116" operator="containsText" text="Moderado">
      <formula>NOT(ISERROR(SEARCH("Moderado",AA8)))</formula>
    </cfRule>
    <cfRule type="containsText" dxfId="6144" priority="117" operator="containsText" text="Menor">
      <formula>NOT(ISERROR(SEARCH("Menor",AA8)))</formula>
    </cfRule>
    <cfRule type="containsText" dxfId="6143" priority="118" operator="containsText" text="Leve">
      <formula>NOT(ISERROR(SEARCH("Leve",AA8)))</formula>
    </cfRule>
    <cfRule type="containsText" dxfId="6142" priority="119" operator="containsText" text="Muy a">
      <formula>NOT(ISERROR(SEARCH("Muy a",AA8)))</formula>
    </cfRule>
    <cfRule type="containsText" dxfId="6141" priority="120" operator="containsText" text="Muy b">
      <formula>NOT(ISERROR(SEARCH("Muy b",AA8)))</formula>
    </cfRule>
    <cfRule type="containsText" dxfId="6140" priority="121" operator="containsText" text="Baja">
      <formula>NOT(ISERROR(SEARCH("Baja",AA8)))</formula>
    </cfRule>
    <cfRule type="containsText" dxfId="6139" priority="122" operator="containsText" text="Media">
      <formula>NOT(ISERROR(SEARCH("Media",AA8)))</formula>
    </cfRule>
    <cfRule type="containsText" dxfId="6138" priority="123" operator="containsText" text="Alta">
      <formula>NOT(ISERROR(SEARCH("Alta",AA8)))</formula>
    </cfRule>
  </conditionalFormatting>
  <conditionalFormatting sqref="Y8">
    <cfRule type="cellIs" dxfId="6137" priority="88" operator="equal">
      <formula>100%</formula>
    </cfRule>
    <cfRule type="cellIs" dxfId="6136" priority="89" operator="equal">
      <formula>80%</formula>
    </cfRule>
    <cfRule type="cellIs" dxfId="6135" priority="90" operator="equal">
      <formula>60%</formula>
    </cfRule>
    <cfRule type="cellIs" dxfId="6134" priority="91" operator="equal">
      <formula>40%</formula>
    </cfRule>
    <cfRule type="cellIs" dxfId="6133" priority="92" operator="equal">
      <formula>0.2</formula>
    </cfRule>
    <cfRule type="containsText" dxfId="6132" priority="93" operator="containsText" text="Extremo">
      <formula>NOT(ISERROR(SEARCH("Extremo",Y8)))</formula>
    </cfRule>
    <cfRule type="containsText" dxfId="6131" priority="94" operator="containsText" text="Alto">
      <formula>NOT(ISERROR(SEARCH("Alto",Y8)))</formula>
    </cfRule>
    <cfRule type="containsText" dxfId="6130" priority="95" operator="containsText" text="Bajo">
      <formula>NOT(ISERROR(SEARCH("Bajo",Y8)))</formula>
    </cfRule>
    <cfRule type="containsText" dxfId="6129" priority="96" operator="containsText" text="Catastrófico">
      <formula>NOT(ISERROR(SEARCH("Catastrófico",Y8)))</formula>
    </cfRule>
    <cfRule type="containsText" dxfId="6128" priority="97" operator="containsText" text="Mayor">
      <formula>NOT(ISERROR(SEARCH("Mayor",Y8)))</formula>
    </cfRule>
    <cfRule type="containsText" dxfId="6127" priority="98" operator="containsText" text="Moderado">
      <formula>NOT(ISERROR(SEARCH("Moderado",Y8)))</formula>
    </cfRule>
    <cfRule type="containsText" dxfId="6126" priority="99" operator="containsText" text="Menor">
      <formula>NOT(ISERROR(SEARCH("Menor",Y8)))</formula>
    </cfRule>
    <cfRule type="containsText" dxfId="6125" priority="100" operator="containsText" text="Leve">
      <formula>NOT(ISERROR(SEARCH("Leve",Y8)))</formula>
    </cfRule>
    <cfRule type="containsText" dxfId="6124" priority="101" operator="containsText" text="Muy a">
      <formula>NOT(ISERROR(SEARCH("Muy a",Y8)))</formula>
    </cfRule>
    <cfRule type="containsText" dxfId="6123" priority="102" operator="containsText" text="Muy b">
      <formula>NOT(ISERROR(SEARCH("Muy b",Y8)))</formula>
    </cfRule>
    <cfRule type="containsText" dxfId="6122" priority="103" operator="containsText" text="Baja">
      <formula>NOT(ISERROR(SEARCH("Baja",Y8)))</formula>
    </cfRule>
    <cfRule type="containsText" dxfId="6121" priority="104" operator="containsText" text="Media">
      <formula>NOT(ISERROR(SEARCH("Media",Y8)))</formula>
    </cfRule>
    <cfRule type="containsText" dxfId="6120" priority="105" operator="containsText" text="Alta">
      <formula>NOT(ISERROR(SEARCH("Alta",Y8)))</formula>
    </cfRule>
  </conditionalFormatting>
  <conditionalFormatting sqref="AU9">
    <cfRule type="containsText" dxfId="6119" priority="81" operator="containsText" text="BAJA">
      <formula>NOT(ISERROR(SEARCH("BAJA",AU9)))</formula>
    </cfRule>
    <cfRule type="containsText" dxfId="6118" priority="82" operator="containsText" text="MEDIA">
      <formula>NOT(ISERROR(SEARCH("MEDIA",AU9)))</formula>
    </cfRule>
    <cfRule type="containsText" dxfId="6117" priority="83" operator="containsText" text="ALTA">
      <formula>NOT(ISERROR(SEARCH("ALTA",AU9)))</formula>
    </cfRule>
  </conditionalFormatting>
  <conditionalFormatting sqref="AV9">
    <cfRule type="cellIs" dxfId="6116" priority="70" operator="greaterThan">
      <formula>75%</formula>
    </cfRule>
    <cfRule type="cellIs" dxfId="6115" priority="71" operator="between">
      <formula>51%</formula>
      <formula>75%</formula>
    </cfRule>
    <cfRule type="cellIs" dxfId="6114" priority="72" operator="between">
      <formula>26%</formula>
      <formula>50%</formula>
    </cfRule>
    <cfRule type="cellIs" dxfId="6113" priority="73" operator="between">
      <formula>0%</formula>
      <formula>25%</formula>
    </cfRule>
    <cfRule type="containsText" dxfId="6112" priority="74" operator="containsText" text="BAJA">
      <formula>NOT(ISERROR(SEARCH("BAJA",AV9)))</formula>
    </cfRule>
    <cfRule type="containsText" dxfId="6111" priority="75" operator="containsText" text="MEDIA">
      <formula>NOT(ISERROR(SEARCH("MEDIA",AV9)))</formula>
    </cfRule>
    <cfRule type="containsText" dxfId="6110" priority="76" operator="containsText" text="ALTA">
      <formula>NOT(ISERROR(SEARCH("ALTA",AV9)))</formula>
    </cfRule>
  </conditionalFormatting>
  <conditionalFormatting sqref="AN9">
    <cfRule type="containsText" dxfId="6109" priority="67" operator="containsText" text="BAJA">
      <formula>NOT(ISERROR(SEARCH("BAJA",AN9)))</formula>
    </cfRule>
    <cfRule type="containsText" dxfId="6108" priority="68" operator="containsText" text="MEDIA">
      <formula>NOT(ISERROR(SEARCH("MEDIA",AN9)))</formula>
    </cfRule>
    <cfRule type="containsText" dxfId="6107" priority="69" operator="containsText" text="ALTA">
      <formula>NOT(ISERROR(SEARCH("ALTA",AN9)))</formula>
    </cfRule>
  </conditionalFormatting>
  <conditionalFormatting sqref="S8">
    <cfRule type="cellIs" dxfId="6106" priority="49" operator="equal">
      <formula>100%</formula>
    </cfRule>
    <cfRule type="cellIs" dxfId="6105" priority="50" operator="equal">
      <formula>80%</formula>
    </cfRule>
    <cfRule type="cellIs" dxfId="6104" priority="51" operator="equal">
      <formula>60%</formula>
    </cfRule>
    <cfRule type="cellIs" dxfId="6103" priority="52" operator="equal">
      <formula>40%</formula>
    </cfRule>
    <cfRule type="cellIs" dxfId="6102" priority="53" operator="equal">
      <formula>0.2</formula>
    </cfRule>
    <cfRule type="containsText" dxfId="6101" priority="54" operator="containsText" text="Extremo">
      <formula>NOT(ISERROR(SEARCH("Extremo",S8)))</formula>
    </cfRule>
    <cfRule type="containsText" dxfId="6100" priority="55" operator="containsText" text="Alto">
      <formula>NOT(ISERROR(SEARCH("Alto",S8)))</formula>
    </cfRule>
    <cfRule type="containsText" dxfId="6099" priority="56" operator="containsText" text="Bajo">
      <formula>NOT(ISERROR(SEARCH("Bajo",S8)))</formula>
    </cfRule>
    <cfRule type="containsText" dxfId="6098" priority="57" operator="containsText" text="Catastrófico">
      <formula>NOT(ISERROR(SEARCH("Catastrófico",S8)))</formula>
    </cfRule>
    <cfRule type="containsText" dxfId="6097" priority="58" operator="containsText" text="Mayor">
      <formula>NOT(ISERROR(SEARCH("Mayor",S8)))</formula>
    </cfRule>
    <cfRule type="containsText" dxfId="6096" priority="59" operator="containsText" text="Moderado">
      <formula>NOT(ISERROR(SEARCH("Moderado",S8)))</formula>
    </cfRule>
    <cfRule type="containsText" dxfId="6095" priority="60" operator="containsText" text="Menor">
      <formula>NOT(ISERROR(SEARCH("Menor",S8)))</formula>
    </cfRule>
    <cfRule type="containsText" dxfId="6094" priority="61" operator="containsText" text="Leve">
      <formula>NOT(ISERROR(SEARCH("Leve",S8)))</formula>
    </cfRule>
    <cfRule type="containsText" dxfId="6093" priority="62" operator="containsText" text="Muy a">
      <formula>NOT(ISERROR(SEARCH("Muy a",S8)))</formula>
    </cfRule>
    <cfRule type="containsText" dxfId="6092" priority="63" operator="containsText" text="Muy b">
      <formula>NOT(ISERROR(SEARCH("Muy b",S8)))</formula>
    </cfRule>
    <cfRule type="containsText" dxfId="6091" priority="64" operator="containsText" text="Baja">
      <formula>NOT(ISERROR(SEARCH("Baja",S8)))</formula>
    </cfRule>
    <cfRule type="containsText" dxfId="6090" priority="65" operator="containsText" text="Media">
      <formula>NOT(ISERROR(SEARCH("Media",S8)))</formula>
    </cfRule>
    <cfRule type="containsText" dxfId="6089" priority="66" operator="containsText" text="Alta">
      <formula>NOT(ISERROR(SEARCH("Alta",S8)))</formula>
    </cfRule>
  </conditionalFormatting>
  <conditionalFormatting sqref="T8">
    <cfRule type="cellIs" dxfId="6088" priority="31" operator="equal">
      <formula>100%</formula>
    </cfRule>
    <cfRule type="cellIs" dxfId="6087" priority="32" operator="equal">
      <formula>80%</formula>
    </cfRule>
    <cfRule type="cellIs" dxfId="6086" priority="33" operator="equal">
      <formula>60%</formula>
    </cfRule>
    <cfRule type="cellIs" dxfId="6085" priority="34" operator="equal">
      <formula>40%</formula>
    </cfRule>
    <cfRule type="cellIs" dxfId="6084" priority="35" operator="equal">
      <formula>0.2</formula>
    </cfRule>
    <cfRule type="containsText" dxfId="6083" priority="36" operator="containsText" text="Extremo">
      <formula>NOT(ISERROR(SEARCH("Extremo",T8)))</formula>
    </cfRule>
    <cfRule type="containsText" dxfId="6082" priority="37" operator="containsText" text="Alto">
      <formula>NOT(ISERROR(SEARCH("Alto",T8)))</formula>
    </cfRule>
    <cfRule type="containsText" dxfId="6081" priority="38" operator="containsText" text="Bajo">
      <formula>NOT(ISERROR(SEARCH("Bajo",T8)))</formula>
    </cfRule>
    <cfRule type="containsText" dxfId="6080" priority="39" operator="containsText" text="Catastrófico">
      <formula>NOT(ISERROR(SEARCH("Catastrófico",T8)))</formula>
    </cfRule>
    <cfRule type="containsText" dxfId="6079" priority="40" operator="containsText" text="Mayor">
      <formula>NOT(ISERROR(SEARCH("Mayor",T8)))</formula>
    </cfRule>
    <cfRule type="containsText" dxfId="6078" priority="41" operator="containsText" text="Moderado">
      <formula>NOT(ISERROR(SEARCH("Moderado",T8)))</formula>
    </cfRule>
    <cfRule type="containsText" dxfId="6077" priority="42" operator="containsText" text="Menor">
      <formula>NOT(ISERROR(SEARCH("Menor",T8)))</formula>
    </cfRule>
    <cfRule type="containsText" dxfId="6076" priority="43" operator="containsText" text="Leve">
      <formula>NOT(ISERROR(SEARCH("Leve",T8)))</formula>
    </cfRule>
    <cfRule type="containsText" dxfId="6075" priority="44" operator="containsText" text="Muy a">
      <formula>NOT(ISERROR(SEARCH("Muy a",T8)))</formula>
    </cfRule>
    <cfRule type="containsText" dxfId="6074" priority="45" operator="containsText" text="Muy b">
      <formula>NOT(ISERROR(SEARCH("Muy b",T8)))</formula>
    </cfRule>
    <cfRule type="containsText" dxfId="6073" priority="46" operator="containsText" text="Baja">
      <formula>NOT(ISERROR(SEARCH("Baja",T8)))</formula>
    </cfRule>
    <cfRule type="containsText" dxfId="6072" priority="47" operator="containsText" text="Media">
      <formula>NOT(ISERROR(SEARCH("Media",T8)))</formula>
    </cfRule>
    <cfRule type="containsText" dxfId="6071" priority="48" operator="containsText" text="Alta">
      <formula>NOT(ISERROR(SEARCH("Alta",T8)))</formula>
    </cfRule>
  </conditionalFormatting>
  <conditionalFormatting sqref="AP8:AP9">
    <cfRule type="containsText" dxfId="6070" priority="22" operator="containsText" text="BAJA">
      <formula>NOT(ISERROR(SEARCH("BAJA",AP8)))</formula>
    </cfRule>
    <cfRule type="containsText" dxfId="6069" priority="23" operator="containsText" text="MEDIA">
      <formula>NOT(ISERROR(SEARCH("MEDIA",AP8)))</formula>
    </cfRule>
    <cfRule type="containsText" dxfId="6068" priority="24" operator="containsText" text="ALTA">
      <formula>NOT(ISERROR(SEARCH("ALTA",AP8)))</formula>
    </cfRule>
  </conditionalFormatting>
  <conditionalFormatting sqref="AC8:AD8">
    <cfRule type="containsText" dxfId="6067" priority="28" operator="containsText" text="BAJA">
      <formula>NOT(ISERROR(SEARCH("BAJA",AC8)))</formula>
    </cfRule>
    <cfRule type="containsText" dxfId="6066" priority="29" operator="containsText" text="MEDIA">
      <formula>NOT(ISERROR(SEARCH("MEDIA",AC8)))</formula>
    </cfRule>
    <cfRule type="containsText" dxfId="6065" priority="30" operator="containsText" text="ALTA">
      <formula>NOT(ISERROR(SEARCH("ALTA",AC8)))</formula>
    </cfRule>
  </conditionalFormatting>
  <conditionalFormatting sqref="AS8:AS9">
    <cfRule type="containsText" dxfId="6064" priority="25" operator="containsText" text="BAJA">
      <formula>NOT(ISERROR(SEARCH("BAJA",AS8)))</formula>
    </cfRule>
    <cfRule type="containsText" dxfId="6063" priority="26" operator="containsText" text="MEDIA">
      <formula>NOT(ISERROR(SEARCH("MEDIA",AS8)))</formula>
    </cfRule>
    <cfRule type="containsText" dxfId="6062" priority="27" operator="containsText" text="ALTA">
      <formula>NOT(ISERROR(SEARCH("ALTA",AS8)))</formula>
    </cfRule>
  </conditionalFormatting>
  <conditionalFormatting sqref="AQ8">
    <cfRule type="containsText" dxfId="6061" priority="19" operator="containsText" text="BAJA">
      <formula>NOT(ISERROR(SEARCH("BAJA",AQ8)))</formula>
    </cfRule>
    <cfRule type="containsText" dxfId="6060" priority="20" operator="containsText" text="MEDIA">
      <formula>NOT(ISERROR(SEARCH("MEDIA",AQ8)))</formula>
    </cfRule>
    <cfRule type="containsText" dxfId="6059" priority="21" operator="containsText" text="ALTA">
      <formula>NOT(ISERROR(SEARCH("ALTA",AQ8)))</formula>
    </cfRule>
  </conditionalFormatting>
  <conditionalFormatting sqref="U8">
    <cfRule type="cellIs" dxfId="6058" priority="1" operator="equal">
      <formula>100%</formula>
    </cfRule>
    <cfRule type="cellIs" dxfId="6057" priority="2" operator="equal">
      <formula>80%</formula>
    </cfRule>
    <cfRule type="cellIs" dxfId="6056" priority="3" operator="equal">
      <formula>60%</formula>
    </cfRule>
    <cfRule type="cellIs" dxfId="6055" priority="4" operator="equal">
      <formula>40%</formula>
    </cfRule>
    <cfRule type="cellIs" dxfId="6054" priority="5" operator="equal">
      <formula>0.2</formula>
    </cfRule>
    <cfRule type="containsText" dxfId="6053" priority="6" operator="containsText" text="Extremo">
      <formula>NOT(ISERROR(SEARCH("Extremo",U8)))</formula>
    </cfRule>
    <cfRule type="containsText" dxfId="6052" priority="7" operator="containsText" text="Alto">
      <formula>NOT(ISERROR(SEARCH("Alto",U8)))</formula>
    </cfRule>
    <cfRule type="containsText" dxfId="6051" priority="8" operator="containsText" text="Bajo">
      <formula>NOT(ISERROR(SEARCH("Bajo",U8)))</formula>
    </cfRule>
    <cfRule type="containsText" dxfId="6050" priority="9" operator="containsText" text="Catastrófico">
      <formula>NOT(ISERROR(SEARCH("Catastrófico",U8)))</formula>
    </cfRule>
    <cfRule type="containsText" dxfId="6049" priority="10" operator="containsText" text="Mayor">
      <formula>NOT(ISERROR(SEARCH("Mayor",U8)))</formula>
    </cfRule>
    <cfRule type="containsText" dxfId="6048" priority="11" operator="containsText" text="Moderado">
      <formula>NOT(ISERROR(SEARCH("Moderado",U8)))</formula>
    </cfRule>
    <cfRule type="containsText" dxfId="6047" priority="12" operator="containsText" text="Menor">
      <formula>NOT(ISERROR(SEARCH("Menor",U8)))</formula>
    </cfRule>
    <cfRule type="containsText" dxfId="6046" priority="13" operator="containsText" text="Leve">
      <formula>NOT(ISERROR(SEARCH("Leve",U8)))</formula>
    </cfRule>
    <cfRule type="containsText" dxfId="6045" priority="14" operator="containsText" text="Muy a">
      <formula>NOT(ISERROR(SEARCH("Muy a",U8)))</formula>
    </cfRule>
    <cfRule type="containsText" dxfId="6044" priority="15" operator="containsText" text="Muy b">
      <formula>NOT(ISERROR(SEARCH("Muy b",U8)))</formula>
    </cfRule>
    <cfRule type="containsText" dxfId="6043" priority="16" operator="containsText" text="Baja">
      <formula>NOT(ISERROR(SEARCH("Baja",U8)))</formula>
    </cfRule>
    <cfRule type="containsText" dxfId="6042" priority="17" operator="containsText" text="Media">
      <formula>NOT(ISERROR(SEARCH("Media",U8)))</formula>
    </cfRule>
    <cfRule type="containsText" dxfId="6041" priority="18" operator="containsText" text="Alta">
      <formula>NOT(ISERROR(SEARCH("Alta",U8)))</formula>
    </cfRule>
  </conditionalFormatting>
  <dataValidations count="5">
    <dataValidation type="list" allowBlank="1" showInputMessage="1" showErrorMessage="1" sqref="A4:A9 AK4:AK9">
      <formula1>"SI,NO"</formula1>
    </dataValidation>
    <dataValidation type="list" allowBlank="1" showInputMessage="1" showErrorMessage="1" sqref="AJ4:AJ9">
      <formula1>"Confiable,No confiable"</formula1>
    </dataValidation>
    <dataValidation type="list" allowBlank="1" showInputMessage="1" showErrorMessage="1" sqref="AT4:AT9">
      <formula1>"Adecuado,Inadecuado"</formula1>
    </dataValidation>
    <dataValidation type="list" allowBlank="1" showInputMessage="1" showErrorMessage="1" sqref="AR4:AR9">
      <formula1>"Asignado,No Asignado"</formula1>
    </dataValidation>
    <dataValidation type="list" allowBlank="1" showInputMessage="1" showErrorMessage="1" sqref="AG4:AG9">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Listas!$M$2:$M$14</xm:f>
          </x14:formula1>
          <xm:sqref>B4:B9</xm:sqref>
        </x14:dataValidation>
        <x14:dataValidation type="list" allowBlank="1" showInputMessage="1" showErrorMessage="1">
          <x14:formula1>
            <xm:f>Listas!$B$2:$B$7</xm:f>
          </x14:formula1>
          <xm:sqref>D4:D9</xm:sqref>
        </x14:dataValidation>
        <x14:dataValidation type="list" allowBlank="1" showInputMessage="1" showErrorMessage="1">
          <x14:formula1>
            <xm:f>Listas!$J$2:$J$6</xm:f>
          </x14:formula1>
          <xm:sqref>AX4:AX9</xm:sqref>
        </x14:dataValidation>
        <x14:dataValidation type="list" allowBlank="1" showInputMessage="1" showErrorMessage="1">
          <x14:formula1>
            <xm:f>Listas!$C$2:$C$8</xm:f>
          </x14:formula1>
          <xm:sqref>E4:E7</xm:sqref>
        </x14:dataValidation>
        <x14:dataValidation type="list" allowBlank="1" showInputMessage="1" showErrorMessage="1">
          <x14:formula1>
            <xm:f>Listas!$G$2:$G$11</xm:f>
          </x14:formula1>
          <xm:sqref>C4:C7</xm:sqref>
        </x14:dataValidation>
        <x14:dataValidation type="list" allowBlank="1" showInputMessage="1" showErrorMessage="1">
          <x14:formula1>
            <xm:f>Listas!$I$2:$I$3</xm:f>
          </x14:formula1>
          <xm:sqref>AO4:AO9</xm:sqref>
        </x14:dataValidation>
        <x14:dataValidation type="list" allowBlank="1" showInputMessage="1" showErrorMessage="1">
          <x14:formula1>
            <xm:f>Listas!$H$2:$H$3</xm:f>
          </x14:formula1>
          <xm:sqref>AM4:AM9</xm:sqref>
        </x14:dataValidation>
        <x14:dataValidation type="list" allowBlank="1" showInputMessage="1" showErrorMessage="1">
          <x14:formula1>
            <xm:f>Listas!$F$2:$F$4</xm:f>
          </x14:formula1>
          <xm:sqref>AE4:AE9</xm:sqref>
        </x14:dataValidation>
        <x14:dataValidation type="list" allowBlank="1" showInputMessage="1" showErrorMessage="1">
          <x14:formula1>
            <xm:f>Listas!$P$2:$P$7</xm:f>
          </x14:formula1>
          <xm:sqref>Q4:Q9</xm:sqref>
        </x14:dataValidation>
        <x14:dataValidation type="list" allowBlank="1" showInputMessage="1" showErrorMessage="1">
          <x14:formula1>
            <xm:f>Listas!$O$2:$O$7</xm:f>
          </x14:formula1>
          <xm:sqref>O4:O9</xm:sqref>
        </x14:dataValidation>
        <x14:dataValidation type="list" allowBlank="1" showInputMessage="1" showErrorMessage="1">
          <x14:formula1>
            <xm:f>Listas!$N$2:$N$7</xm:f>
          </x14:formula1>
          <xm:sqref>M4:M9</xm:sqref>
        </x14:dataValidation>
        <x14:dataValidation type="list" allowBlank="1" showInputMessage="1" showErrorMessage="1">
          <x14:formula1>
            <xm:f>Listas!$Q$2:$Q$8</xm:f>
          </x14:formula1>
          <xm:sqref>J4:J9</xm:sqref>
        </x14:dataValidation>
        <x14:dataValidation type="list" allowBlank="1" showInputMessage="1" showErrorMessage="1">
          <x14:formula1>
            <xm:f>Listas!$K$2:$K$6</xm:f>
          </x14:formula1>
          <xm:sqref>S4:S9</xm:sqref>
        </x14:dataValidation>
        <x14:dataValidation type="list" allowBlank="1" showInputMessage="1" showErrorMessage="1">
          <x14:formula1>
            <xm:f>Listas!$L$2:$L$5</xm:f>
          </x14:formula1>
          <xm:sqref>T4:T9</xm:sqref>
        </x14:dataValidation>
        <x14:dataValidation type="list" allowBlank="1" showInputMessage="1" showErrorMessage="1">
          <x14:formula1>
            <xm:f>Listas!$G$2:$G$12</xm:f>
          </x14:formula1>
          <xm:sqref>C8:C9</xm:sqref>
        </x14:dataValidation>
        <x14:dataValidation type="list" allowBlank="1" showInputMessage="1" showErrorMessage="1">
          <x14:formula1>
            <xm:f>Listas!$C$2:$C$9</xm:f>
          </x14:formula1>
          <xm:sqref>E8:E9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10"/>
  <sheetViews>
    <sheetView zoomScale="70" zoomScaleNormal="70" workbookViewId="0">
      <pane ySplit="3" topLeftCell="A4" activePane="bottomLeft" state="frozen"/>
      <selection activeCell="G4" sqref="G4:G13"/>
      <selection pane="bottomLeft" activeCell="A4" sqref="A4:A5"/>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0.33203125" style="2" customWidth="1"/>
    <col min="12" max="12" width="16.5546875" style="2" customWidth="1"/>
    <col min="13" max="13" width="17.109375" style="2" customWidth="1"/>
    <col min="14" max="14" width="3.44140625" style="2" hidden="1" customWidth="1"/>
    <col min="15" max="15" width="19.44140625" style="2" customWidth="1"/>
    <col min="16" max="16" width="3.44140625" style="2" hidden="1" customWidth="1"/>
    <col min="17" max="17" width="21.44140625" style="2" customWidth="1"/>
    <col min="18" max="18" width="3" style="2" hidden="1" customWidth="1"/>
    <col min="19" max="19" width="25.44140625" style="2" customWidth="1"/>
    <col min="20" max="20" width="21.88671875" style="2" customWidth="1"/>
    <col min="21" max="21" width="10.664062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5.33203125" style="2" customWidth="1"/>
    <col min="29" max="29" width="28" style="2" customWidth="1"/>
    <col min="30" max="30" width="67.554687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35.5546875" style="2" customWidth="1"/>
    <col min="39" max="39" width="14.6640625" style="6" customWidth="1"/>
    <col min="40" max="40" width="20.6640625" style="2" customWidth="1"/>
    <col min="41" max="41" width="8.88671875" style="2" customWidth="1"/>
    <col min="42" max="42" width="15.6640625" style="2" customWidth="1"/>
    <col min="43" max="43" width="14.88671875" style="2" customWidth="1"/>
    <col min="44" max="44" width="9.109375" style="2" customWidth="1"/>
    <col min="45" max="45" width="23.6640625" style="2" customWidth="1"/>
    <col min="46" max="46" width="22.441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43.6640625" style="5" customWidth="1"/>
    <col min="53" max="53" width="17" style="4" customWidth="1"/>
    <col min="54" max="55" width="11.5546875" style="3" customWidth="1"/>
    <col min="56" max="56" width="21.88671875" style="2" customWidth="1"/>
    <col min="57" max="57" width="14.88671875" style="1" customWidth="1"/>
    <col min="58" max="58" width="25.33203125" style="1" customWidth="1"/>
    <col min="59" max="59" width="14.88671875" style="1" customWidth="1"/>
    <col min="60" max="60" width="52.109375" style="1" customWidth="1"/>
    <col min="61" max="61" width="14.88671875" style="1" customWidth="1"/>
    <col min="62" max="62" width="40.664062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9.5" customHeight="1" x14ac:dyDescent="0.3">
      <c r="A1" s="438" t="s">
        <v>155</v>
      </c>
      <c r="B1" s="439"/>
      <c r="C1" s="439"/>
      <c r="D1" s="439"/>
      <c r="E1" s="439"/>
      <c r="F1" s="439"/>
      <c r="G1" s="439"/>
      <c r="H1" s="439"/>
      <c r="I1" s="439"/>
      <c r="J1" s="439"/>
      <c r="K1" s="439"/>
      <c r="L1" s="439"/>
      <c r="M1" s="439"/>
      <c r="N1" s="439"/>
      <c r="O1" s="439"/>
      <c r="P1" s="439"/>
      <c r="Q1" s="439"/>
      <c r="R1" s="439"/>
      <c r="S1" s="439"/>
      <c r="T1" s="439"/>
      <c r="U1" s="433" t="s">
        <v>156</v>
      </c>
      <c r="V1" s="433"/>
      <c r="W1" s="433"/>
      <c r="X1" s="433"/>
      <c r="Y1" s="433"/>
      <c r="Z1" s="433"/>
      <c r="AA1" s="433"/>
      <c r="AB1" s="433"/>
      <c r="AC1" s="444" t="s">
        <v>157</v>
      </c>
      <c r="AD1" s="444"/>
      <c r="AE1" s="444"/>
      <c r="AF1" s="444"/>
      <c r="AG1" s="444"/>
      <c r="AH1" s="444"/>
      <c r="AI1" s="444"/>
      <c r="AJ1" s="444"/>
      <c r="AK1" s="444"/>
      <c r="AL1" s="444"/>
      <c r="AM1" s="444"/>
      <c r="AN1" s="444"/>
      <c r="AO1" s="444"/>
      <c r="AP1" s="444"/>
      <c r="AQ1" s="444"/>
      <c r="AR1" s="444"/>
      <c r="AS1" s="444"/>
      <c r="AT1" s="444"/>
      <c r="AU1" s="201"/>
      <c r="AV1" s="442" t="s">
        <v>158</v>
      </c>
      <c r="AW1" s="442"/>
      <c r="AX1" s="442"/>
      <c r="AY1" s="443" t="s">
        <v>159</v>
      </c>
      <c r="AZ1" s="443"/>
      <c r="BA1" s="443"/>
      <c r="BB1" s="443"/>
      <c r="BC1" s="443"/>
      <c r="BD1" s="443"/>
      <c r="BE1" s="443"/>
      <c r="BF1" s="443"/>
      <c r="BG1" s="443"/>
      <c r="BH1" s="443"/>
      <c r="BI1" s="443"/>
      <c r="BJ1" s="443"/>
    </row>
    <row r="2" spans="1:62" ht="18.75" customHeight="1" x14ac:dyDescent="0.3">
      <c r="A2" s="440"/>
      <c r="B2" s="441"/>
      <c r="C2" s="441"/>
      <c r="D2" s="441"/>
      <c r="E2" s="441"/>
      <c r="F2" s="441"/>
      <c r="G2" s="441"/>
      <c r="H2" s="441"/>
      <c r="I2" s="441"/>
      <c r="J2" s="441"/>
      <c r="K2" s="441"/>
      <c r="L2" s="441"/>
      <c r="M2" s="441"/>
      <c r="N2" s="441"/>
      <c r="O2" s="441"/>
      <c r="P2" s="441"/>
      <c r="Q2" s="441"/>
      <c r="R2" s="441"/>
      <c r="S2" s="441"/>
      <c r="T2" s="441"/>
      <c r="U2" s="434"/>
      <c r="V2" s="434"/>
      <c r="W2" s="434"/>
      <c r="X2" s="434"/>
      <c r="Y2" s="434"/>
      <c r="Z2" s="434"/>
      <c r="AA2" s="434"/>
      <c r="AB2" s="434"/>
      <c r="AC2" s="437" t="s">
        <v>160</v>
      </c>
      <c r="AD2" s="437" t="s">
        <v>161</v>
      </c>
      <c r="AE2" s="437" t="s">
        <v>162</v>
      </c>
      <c r="AF2" s="437"/>
      <c r="AG2" s="437"/>
      <c r="AH2" s="437"/>
      <c r="AI2" s="437" t="s">
        <v>163</v>
      </c>
      <c r="AJ2" s="437" t="s">
        <v>164</v>
      </c>
      <c r="AK2" s="437"/>
      <c r="AL2" s="437"/>
      <c r="AM2" s="437"/>
      <c r="AN2" s="437"/>
      <c r="AO2" s="437"/>
      <c r="AP2" s="437"/>
      <c r="AQ2" s="437"/>
      <c r="AR2" s="437"/>
      <c r="AS2" s="437"/>
      <c r="AT2" s="437"/>
      <c r="AU2" s="437" t="s">
        <v>165</v>
      </c>
      <c r="AV2" s="437"/>
      <c r="AW2" s="437"/>
      <c r="AX2" s="437" t="s">
        <v>9</v>
      </c>
      <c r="AY2" s="435" t="s">
        <v>166</v>
      </c>
      <c r="AZ2" s="435"/>
      <c r="BA2" s="435" t="s">
        <v>127</v>
      </c>
      <c r="BB2" s="435" t="s">
        <v>167</v>
      </c>
      <c r="BC2" s="435" t="s">
        <v>168</v>
      </c>
      <c r="BD2" s="435" t="s">
        <v>169</v>
      </c>
      <c r="BE2" s="435" t="s">
        <v>170</v>
      </c>
      <c r="BF2" s="435"/>
      <c r="BG2" s="435"/>
      <c r="BH2" s="435"/>
      <c r="BI2" s="435"/>
      <c r="BJ2" s="435"/>
    </row>
    <row r="3" spans="1:62" s="21" customFormat="1" ht="35.25" customHeight="1" x14ac:dyDescent="0.3">
      <c r="A3" s="202" t="s">
        <v>171</v>
      </c>
      <c r="B3" s="184" t="s">
        <v>125</v>
      </c>
      <c r="C3" s="184" t="s">
        <v>6</v>
      </c>
      <c r="D3" s="184" t="s">
        <v>1</v>
      </c>
      <c r="E3" s="184" t="s">
        <v>2</v>
      </c>
      <c r="F3" s="184" t="s">
        <v>172</v>
      </c>
      <c r="G3" s="436" t="s">
        <v>173</v>
      </c>
      <c r="H3" s="436"/>
      <c r="I3" s="184" t="s">
        <v>174</v>
      </c>
      <c r="J3" s="184" t="s">
        <v>16</v>
      </c>
      <c r="K3" s="184" t="s">
        <v>175</v>
      </c>
      <c r="L3" s="184" t="s">
        <v>176</v>
      </c>
      <c r="M3" s="184" t="s">
        <v>13</v>
      </c>
      <c r="N3" s="184" t="s">
        <v>151</v>
      </c>
      <c r="O3" s="184" t="s">
        <v>14</v>
      </c>
      <c r="P3" s="184" t="s">
        <v>151</v>
      </c>
      <c r="Q3" s="184" t="s">
        <v>15</v>
      </c>
      <c r="R3" s="184" t="s">
        <v>151</v>
      </c>
      <c r="S3" s="184" t="s">
        <v>177</v>
      </c>
      <c r="T3" s="184" t="s">
        <v>11</v>
      </c>
      <c r="U3" s="185" t="s">
        <v>178</v>
      </c>
      <c r="V3" s="186" t="s">
        <v>179</v>
      </c>
      <c r="W3" s="185" t="s">
        <v>151</v>
      </c>
      <c r="X3" s="186" t="s">
        <v>180</v>
      </c>
      <c r="Y3" s="185" t="s">
        <v>151</v>
      </c>
      <c r="Z3" s="186" t="s">
        <v>181</v>
      </c>
      <c r="AA3" s="186" t="s">
        <v>151</v>
      </c>
      <c r="AB3" s="186" t="s">
        <v>182</v>
      </c>
      <c r="AC3" s="437"/>
      <c r="AD3" s="437"/>
      <c r="AE3" s="182" t="s">
        <v>5</v>
      </c>
      <c r="AF3" s="187" t="s">
        <v>183</v>
      </c>
      <c r="AG3" s="182" t="s">
        <v>184</v>
      </c>
      <c r="AH3" s="182" t="s">
        <v>183</v>
      </c>
      <c r="AI3" s="437"/>
      <c r="AJ3" s="182" t="s">
        <v>185</v>
      </c>
      <c r="AK3" s="437" t="s">
        <v>186</v>
      </c>
      <c r="AL3" s="437"/>
      <c r="AM3" s="437" t="s">
        <v>7</v>
      </c>
      <c r="AN3" s="437"/>
      <c r="AO3" s="437" t="s">
        <v>8</v>
      </c>
      <c r="AP3" s="437"/>
      <c r="AQ3" s="182" t="s">
        <v>187</v>
      </c>
      <c r="AR3" s="437" t="s">
        <v>127</v>
      </c>
      <c r="AS3" s="437"/>
      <c r="AT3" s="182" t="s">
        <v>188</v>
      </c>
      <c r="AU3" s="437"/>
      <c r="AV3" s="437"/>
      <c r="AW3" s="437"/>
      <c r="AX3" s="437"/>
      <c r="AY3" s="435"/>
      <c r="AZ3" s="435"/>
      <c r="BA3" s="435"/>
      <c r="BB3" s="435"/>
      <c r="BC3" s="435"/>
      <c r="BD3" s="435"/>
      <c r="BE3" s="183" t="s">
        <v>189</v>
      </c>
      <c r="BF3" s="183" t="s">
        <v>190</v>
      </c>
      <c r="BG3" s="183" t="s">
        <v>189</v>
      </c>
      <c r="BH3" s="183" t="s">
        <v>190</v>
      </c>
      <c r="BI3" s="183" t="s">
        <v>189</v>
      </c>
      <c r="BJ3" s="183" t="s">
        <v>190</v>
      </c>
    </row>
    <row r="4" spans="1:62" ht="139.94999999999999" customHeight="1" x14ac:dyDescent="0.3">
      <c r="A4" s="431" t="s">
        <v>191</v>
      </c>
      <c r="B4" s="425" t="s">
        <v>28</v>
      </c>
      <c r="C4" s="425" t="s">
        <v>89</v>
      </c>
      <c r="D4" s="425" t="s">
        <v>76</v>
      </c>
      <c r="E4" s="425" t="s">
        <v>34</v>
      </c>
      <c r="F4" s="429" t="s">
        <v>874</v>
      </c>
      <c r="G4" s="425" t="s">
        <v>969</v>
      </c>
      <c r="H4" s="429" t="s">
        <v>876</v>
      </c>
      <c r="I4" s="429" t="s">
        <v>877</v>
      </c>
      <c r="J4" s="425" t="s">
        <v>63</v>
      </c>
      <c r="K4" s="425">
        <v>1</v>
      </c>
      <c r="L4" s="427">
        <f>IF(J4="Diaria",+(K4/360),IF(J4="Mensual",+(K4/12),IF(J4="Bimestral",+(K4/6),IF(J4="Trimestral",+(K4/4),IF(J4="Semestral",+(K4/2),IF(J4="Anual",+(K4/1),""))))))</f>
        <v>8.3333333333333329E-2</v>
      </c>
      <c r="M4" s="425" t="s">
        <v>70</v>
      </c>
      <c r="N4" s="42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25" t="s">
        <v>30</v>
      </c>
      <c r="P4" s="42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25" t="s">
        <v>70</v>
      </c>
      <c r="R4" s="42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23" t="s">
        <v>57</v>
      </c>
      <c r="T4" s="423" t="s">
        <v>43</v>
      </c>
      <c r="U4" s="423">
        <f>+MAX(N4,P4,R4)</f>
        <v>0.2</v>
      </c>
      <c r="V4" s="445" t="str">
        <f>IF(L4&lt;=20%,"Muy baja",IF(L4&lt;=40%,"Baja",IF(L4&lt;=60%,"Media",IF(L4&lt;=80%,"Alta",IF(L4&lt;=100%,"Muy alta",IF(L4&gt;=100%,"Muy alta",""))))))</f>
        <v>Muy baja</v>
      </c>
      <c r="W4" s="447">
        <f>+IFERROR(VLOOKUP(V4,Fórmula!$F$1:$G$6,2,FALSE),"")</f>
        <v>0.2</v>
      </c>
      <c r="X4" s="445" t="str">
        <f>IF(U4=20%,"Leve",IF(U4=40%,"Menor",IF(U4=60%,"Moderado",IF(U4=80%,"Mayor",IF(U4=100%,"Catastrófico","")))))</f>
        <v>Leve</v>
      </c>
      <c r="Y4" s="447">
        <f>+IFERROR(VLOOKUP(X4,Fórmula!$H$1:$I$6,2,FALSE),"")</f>
        <v>0.2</v>
      </c>
      <c r="Z4" s="423" t="str">
        <f>+IFERROR(VLOOKUP(V4&amp;X4,Fórmula!$C$2:$D$26,2,FALSE),"")</f>
        <v>Bajo</v>
      </c>
      <c r="AA4" s="447">
        <f>IF(Z4="Bajo",25%,IF(Z4="Moderado",50%,IF(Z4="Alto",75%,IF(Z4="Extremo",100%,""))))</f>
        <v>0.25</v>
      </c>
      <c r="AB4" s="449" t="s">
        <v>878</v>
      </c>
      <c r="AC4" s="190" t="s">
        <v>879</v>
      </c>
      <c r="AD4" s="190" t="s">
        <v>880</v>
      </c>
      <c r="AE4" s="191" t="s">
        <v>54</v>
      </c>
      <c r="AF4" s="192">
        <f>IF(AE4="Preventivo",25%,IF(AE4="Detectivo",15%,IF(AE4="Correctivo",10%,"")))</f>
        <v>0.25</v>
      </c>
      <c r="AG4" s="189" t="s">
        <v>628</v>
      </c>
      <c r="AH4" s="192">
        <f t="shared" ref="AH4:AH5" si="0">IF(AG4="Manual",15%,IF(AG4="Automático",25%,""))</f>
        <v>0.25</v>
      </c>
      <c r="AI4" s="192">
        <f t="shared" ref="AI4:AI5" si="1">+AH4+AF4</f>
        <v>0.5</v>
      </c>
      <c r="AJ4" s="189" t="s">
        <v>200</v>
      </c>
      <c r="AK4" s="188" t="s">
        <v>191</v>
      </c>
      <c r="AL4" s="193" t="s">
        <v>881</v>
      </c>
      <c r="AM4" s="188" t="s">
        <v>23</v>
      </c>
      <c r="AN4" s="189" t="s">
        <v>882</v>
      </c>
      <c r="AO4" s="189" t="s">
        <v>24</v>
      </c>
      <c r="AP4" s="189" t="s">
        <v>883</v>
      </c>
      <c r="AQ4" s="189" t="s">
        <v>884</v>
      </c>
      <c r="AR4" s="189" t="s">
        <v>204</v>
      </c>
      <c r="AS4" s="189" t="s">
        <v>885</v>
      </c>
      <c r="AT4" s="189" t="s">
        <v>206</v>
      </c>
      <c r="AU4" s="189">
        <f>+AI4*AA4</f>
        <v>0.125</v>
      </c>
      <c r="AV4" s="194">
        <f>+AA4-AU4</f>
        <v>0.125</v>
      </c>
      <c r="AW4" s="423" t="str">
        <f>+IF(C4="Corrupción","Moderado",IF(AV5&lt;=25%,"Bajo",IF(AV5&lt;=50%,"Moderado",IF(AV5&lt;=75%,"Alto",IF(AV5&gt;75%,"Extremo","")))))</f>
        <v>Bajo</v>
      </c>
      <c r="AX4" s="423" t="s">
        <v>41</v>
      </c>
      <c r="AY4" s="195">
        <v>1</v>
      </c>
      <c r="AZ4" s="196" t="s">
        <v>886</v>
      </c>
      <c r="BA4" s="188" t="s">
        <v>887</v>
      </c>
      <c r="BB4" s="197">
        <v>44197</v>
      </c>
      <c r="BC4" s="197">
        <v>44561</v>
      </c>
      <c r="BD4" s="198" t="s">
        <v>888</v>
      </c>
      <c r="BE4" s="142">
        <v>44439</v>
      </c>
      <c r="BF4" s="199" t="s">
        <v>889</v>
      </c>
      <c r="BG4" s="143">
        <v>44500</v>
      </c>
      <c r="BH4" s="200" t="s">
        <v>890</v>
      </c>
      <c r="BI4" s="143">
        <v>44561</v>
      </c>
      <c r="BJ4" s="143"/>
    </row>
    <row r="5" spans="1:62" ht="109.5" customHeight="1" x14ac:dyDescent="0.3">
      <c r="A5" s="432"/>
      <c r="B5" s="426"/>
      <c r="C5" s="426"/>
      <c r="D5" s="426"/>
      <c r="E5" s="426"/>
      <c r="F5" s="430"/>
      <c r="G5" s="426"/>
      <c r="H5" s="430"/>
      <c r="I5" s="430"/>
      <c r="J5" s="426"/>
      <c r="K5" s="426"/>
      <c r="L5" s="428"/>
      <c r="M5" s="426"/>
      <c r="N5" s="426"/>
      <c r="O5" s="426"/>
      <c r="P5" s="426"/>
      <c r="Q5" s="426"/>
      <c r="R5" s="426"/>
      <c r="S5" s="424"/>
      <c r="T5" s="424"/>
      <c r="U5" s="424"/>
      <c r="V5" s="446"/>
      <c r="W5" s="448"/>
      <c r="X5" s="446"/>
      <c r="Y5" s="448"/>
      <c r="Z5" s="424"/>
      <c r="AA5" s="448"/>
      <c r="AB5" s="450"/>
      <c r="AC5" s="205" t="s">
        <v>891</v>
      </c>
      <c r="AD5" s="205" t="s">
        <v>892</v>
      </c>
      <c r="AE5" s="205" t="s">
        <v>54</v>
      </c>
      <c r="AF5" s="206">
        <f t="shared" ref="AF5" si="2">IF(AE5="Preventivo",25%,IF(AE5="Detectivo",15%,IF(AE5="Correctivo",10%,"")))</f>
        <v>0.25</v>
      </c>
      <c r="AG5" s="204" t="s">
        <v>199</v>
      </c>
      <c r="AH5" s="206">
        <f t="shared" si="0"/>
        <v>0.15</v>
      </c>
      <c r="AI5" s="206">
        <f t="shared" si="1"/>
        <v>0.4</v>
      </c>
      <c r="AJ5" s="204" t="s">
        <v>200</v>
      </c>
      <c r="AK5" s="203" t="s">
        <v>191</v>
      </c>
      <c r="AL5" s="207" t="s">
        <v>893</v>
      </c>
      <c r="AM5" s="203" t="s">
        <v>39</v>
      </c>
      <c r="AN5" s="204"/>
      <c r="AO5" s="204" t="s">
        <v>24</v>
      </c>
      <c r="AP5" s="204" t="s">
        <v>894</v>
      </c>
      <c r="AQ5" s="204" t="s">
        <v>895</v>
      </c>
      <c r="AR5" s="204" t="s">
        <v>204</v>
      </c>
      <c r="AS5" s="204" t="s">
        <v>885</v>
      </c>
      <c r="AT5" s="204" t="s">
        <v>206</v>
      </c>
      <c r="AU5" s="204">
        <f>+AV4*AI5</f>
        <v>0.05</v>
      </c>
      <c r="AV5" s="208">
        <f>+AV4-AU5</f>
        <v>7.4999999999999997E-2</v>
      </c>
      <c r="AW5" s="424"/>
      <c r="AX5" s="424"/>
      <c r="AY5" s="209">
        <v>2</v>
      </c>
      <c r="AZ5" s="210" t="s">
        <v>896</v>
      </c>
      <c r="BA5" s="203" t="s">
        <v>887</v>
      </c>
      <c r="BB5" s="211">
        <v>44197</v>
      </c>
      <c r="BC5" s="211">
        <v>44561</v>
      </c>
      <c r="BD5" s="204" t="s">
        <v>897</v>
      </c>
      <c r="BE5" s="212">
        <v>44439</v>
      </c>
      <c r="BF5" s="213" t="s">
        <v>898</v>
      </c>
      <c r="BG5" s="214">
        <v>44500</v>
      </c>
      <c r="BH5" s="213" t="s">
        <v>899</v>
      </c>
      <c r="BI5" s="214">
        <v>44561</v>
      </c>
      <c r="BJ5" s="214"/>
    </row>
    <row r="6" spans="1:62" x14ac:dyDescent="0.3">
      <c r="W6" s="27"/>
      <c r="Y6" s="27"/>
      <c r="AF6" s="27"/>
      <c r="AG6" s="27"/>
      <c r="AH6" s="27"/>
      <c r="AI6" s="27"/>
      <c r="AV6" s="31"/>
    </row>
    <row r="7" spans="1:62" x14ac:dyDescent="0.3">
      <c r="W7" s="27"/>
      <c r="Y7" s="27"/>
      <c r="AF7" s="27"/>
      <c r="AG7" s="27"/>
      <c r="AH7" s="27"/>
      <c r="AI7" s="27"/>
      <c r="AV7" s="31"/>
    </row>
    <row r="8" spans="1:62" x14ac:dyDescent="0.3">
      <c r="W8" s="27"/>
      <c r="Y8" s="27"/>
      <c r="AF8" s="27"/>
      <c r="AG8" s="27"/>
      <c r="AH8" s="27"/>
      <c r="AI8" s="27"/>
      <c r="AV8" s="31"/>
    </row>
    <row r="9" spans="1:62" x14ac:dyDescent="0.3">
      <c r="W9" s="27"/>
      <c r="Y9" s="27"/>
      <c r="AF9" s="27"/>
      <c r="AG9" s="27"/>
      <c r="AH9" s="27"/>
      <c r="AI9" s="27"/>
      <c r="AV9" s="31"/>
    </row>
    <row r="10" spans="1:62" x14ac:dyDescent="0.3">
      <c r="W10" s="27"/>
      <c r="Y10" s="27"/>
      <c r="AF10" s="27"/>
      <c r="AG10" s="27"/>
      <c r="AH10" s="27"/>
      <c r="AI10" s="27"/>
      <c r="AV10" s="31"/>
    </row>
    <row r="11" spans="1:62" x14ac:dyDescent="0.3">
      <c r="W11" s="27"/>
      <c r="Y11" s="27"/>
      <c r="AF11" s="27"/>
      <c r="AG11" s="27"/>
      <c r="AH11" s="27"/>
      <c r="AI11" s="27"/>
      <c r="AV11" s="31"/>
    </row>
    <row r="12" spans="1:62" x14ac:dyDescent="0.3">
      <c r="W12" s="27"/>
      <c r="Y12" s="27"/>
      <c r="AF12" s="27"/>
      <c r="AG12" s="27"/>
      <c r="AH12" s="27"/>
      <c r="AI12" s="27"/>
      <c r="AV12" s="31"/>
    </row>
    <row r="13" spans="1:62" x14ac:dyDescent="0.3">
      <c r="W13" s="27"/>
      <c r="Y13" s="27"/>
      <c r="AF13" s="27"/>
      <c r="AG13" s="27"/>
      <c r="AH13" s="27"/>
      <c r="AI13" s="27"/>
      <c r="AV13" s="31"/>
    </row>
    <row r="14" spans="1:62" x14ac:dyDescent="0.3">
      <c r="W14" s="27"/>
      <c r="Y14" s="27"/>
      <c r="AF14" s="27"/>
      <c r="AG14" s="27"/>
      <c r="AH14" s="27"/>
      <c r="AI14" s="27"/>
      <c r="AV14" s="31"/>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sheetData>
  <sheetProtection formatCells="0" formatColumns="0" formatRows="0"/>
  <mergeCells count="53">
    <mergeCell ref="AW4:AW5"/>
    <mergeCell ref="AX4:AX5"/>
    <mergeCell ref="V4:V5"/>
    <mergeCell ref="W4:W5"/>
    <mergeCell ref="X4:X5"/>
    <mergeCell ref="Y4:Y5"/>
    <mergeCell ref="Z4:Z5"/>
    <mergeCell ref="AB4:AB5"/>
    <mergeCell ref="AA4:AA5"/>
    <mergeCell ref="AV1:AX1"/>
    <mergeCell ref="AY1:BJ1"/>
    <mergeCell ref="AC2:AC3"/>
    <mergeCell ref="AD2:AD3"/>
    <mergeCell ref="AE2:AH2"/>
    <mergeCell ref="AI2:AI3"/>
    <mergeCell ref="AJ2:AT2"/>
    <mergeCell ref="AC1:AT1"/>
    <mergeCell ref="U1:AB2"/>
    <mergeCell ref="F4:F5"/>
    <mergeCell ref="BD2:BD3"/>
    <mergeCell ref="BE2:BJ2"/>
    <mergeCell ref="G3:H3"/>
    <mergeCell ref="AK3:AL3"/>
    <mergeCell ref="AM3:AN3"/>
    <mergeCell ref="AO3:AP3"/>
    <mergeCell ref="AR3:AS3"/>
    <mergeCell ref="AU2:AW3"/>
    <mergeCell ref="AX2:AX3"/>
    <mergeCell ref="AY2:AZ3"/>
    <mergeCell ref="BA2:BA3"/>
    <mergeCell ref="BB2:BB3"/>
    <mergeCell ref="BC2:BC3"/>
    <mergeCell ref="A1:T2"/>
    <mergeCell ref="A4:A5"/>
    <mergeCell ref="B4:B5"/>
    <mergeCell ref="C4:C5"/>
    <mergeCell ref="D4:D5"/>
    <mergeCell ref="E4:E5"/>
    <mergeCell ref="G4:G5"/>
    <mergeCell ref="H4:H5"/>
    <mergeCell ref="I4:I5"/>
    <mergeCell ref="M4:M5"/>
    <mergeCell ref="S4:S5"/>
    <mergeCell ref="U4:U5"/>
    <mergeCell ref="J4:J5"/>
    <mergeCell ref="K4:K5"/>
    <mergeCell ref="L4:L5"/>
    <mergeCell ref="T4:T5"/>
    <mergeCell ref="N4:N5"/>
    <mergeCell ref="O4:O5"/>
    <mergeCell ref="P4:P5"/>
    <mergeCell ref="Q4:Q5"/>
    <mergeCell ref="R4:R5"/>
  </mergeCells>
  <conditionalFormatting sqref="AJ4:AK5">
    <cfRule type="containsText" dxfId="6040" priority="1085" operator="containsText" text="BAJA">
      <formula>NOT(ISERROR(SEARCH("BAJA",AJ4)))</formula>
    </cfRule>
    <cfRule type="containsText" dxfId="6039" priority="1086" operator="containsText" text="MEDIA">
      <formula>NOT(ISERROR(SEARCH("MEDIA",AJ4)))</formula>
    </cfRule>
    <cfRule type="containsText" dxfId="6038" priority="1087" operator="containsText" text="ALTA">
      <formula>NOT(ISERROR(SEARCH("ALTA",AJ4)))</formula>
    </cfRule>
  </conditionalFormatting>
  <conditionalFormatting sqref="AR4">
    <cfRule type="containsText" dxfId="6037" priority="1088" operator="containsText" text="BAJA">
      <formula>NOT(ISERROR(SEARCH("BAJA",AR4)))</formula>
    </cfRule>
    <cfRule type="containsText" dxfId="6036" priority="1089" operator="containsText" text="MEDIA">
      <formula>NOT(ISERROR(SEARCH("MEDIA",AR4)))</formula>
    </cfRule>
    <cfRule type="containsText" dxfId="6035" priority="1090" operator="containsText" text="ALTA">
      <formula>NOT(ISERROR(SEARCH("ALTA",AR4)))</formula>
    </cfRule>
  </conditionalFormatting>
  <conditionalFormatting sqref="AX4 Y4">
    <cfRule type="cellIs" dxfId="6034" priority="1039" operator="equal">
      <formula>100%</formula>
    </cfRule>
    <cfRule type="cellIs" dxfId="6033" priority="1040" operator="equal">
      <formula>80%</formula>
    </cfRule>
    <cfRule type="cellIs" dxfId="6032" priority="1041" operator="equal">
      <formula>60%</formula>
    </cfRule>
    <cfRule type="cellIs" dxfId="6031" priority="1042" operator="equal">
      <formula>40%</formula>
    </cfRule>
    <cfRule type="cellIs" dxfId="6030" priority="1043" operator="equal">
      <formula>0.2</formula>
    </cfRule>
    <cfRule type="containsText" dxfId="6029" priority="1057" operator="containsText" text="Extremo">
      <formula>NOT(ISERROR(SEARCH("Extremo",Y4)))</formula>
    </cfRule>
    <cfRule type="containsText" dxfId="6028" priority="1058" operator="containsText" text="Alto">
      <formula>NOT(ISERROR(SEARCH("Alto",Y4)))</formula>
    </cfRule>
    <cfRule type="containsText" dxfId="6027" priority="1059" operator="containsText" text="Bajo">
      <formula>NOT(ISERROR(SEARCH("Bajo",Y4)))</formula>
    </cfRule>
    <cfRule type="containsText" dxfId="6026" priority="1070" operator="containsText" text="Catastrófico">
      <formula>NOT(ISERROR(SEARCH("Catastrófico",Y4)))</formula>
    </cfRule>
    <cfRule type="containsText" dxfId="6025" priority="1071" operator="containsText" text="Mayor">
      <formula>NOT(ISERROR(SEARCH("Mayor",Y4)))</formula>
    </cfRule>
    <cfRule type="containsText" dxfId="6024" priority="1072" operator="containsText" text="Moderado">
      <formula>NOT(ISERROR(SEARCH("Moderado",Y4)))</formula>
    </cfRule>
    <cfRule type="containsText" dxfId="6023" priority="1073" operator="containsText" text="Menor">
      <formula>NOT(ISERROR(SEARCH("Menor",Y4)))</formula>
    </cfRule>
    <cfRule type="containsText" dxfId="6022" priority="1074" operator="containsText" text="Leve">
      <formula>NOT(ISERROR(SEARCH("Leve",Y4)))</formula>
    </cfRule>
    <cfRule type="containsText" dxfId="6021" priority="1080" operator="containsText" text="Muy a">
      <formula>NOT(ISERROR(SEARCH("Muy a",Y4)))</formula>
    </cfRule>
    <cfRule type="containsText" dxfId="6020" priority="1081" operator="containsText" text="Muy b">
      <formula>NOT(ISERROR(SEARCH("Muy b",Y4)))</formula>
    </cfRule>
    <cfRule type="containsText" dxfId="6019" priority="1082" operator="containsText" text="Baja">
      <formula>NOT(ISERROR(SEARCH("Baja",Y4)))</formula>
    </cfRule>
    <cfRule type="containsText" dxfId="6018" priority="1083" operator="containsText" text="Media">
      <formula>NOT(ISERROR(SEARCH("Media",Y4)))</formula>
    </cfRule>
    <cfRule type="containsText" dxfId="6017" priority="1084" operator="containsText" text="Alta">
      <formula>NOT(ISERROR(SEARCH("Alta",Y4)))</formula>
    </cfRule>
  </conditionalFormatting>
  <conditionalFormatting sqref="V4">
    <cfRule type="containsText" dxfId="6016" priority="1075" operator="containsText" text="Muy a">
      <formula>NOT(ISERROR(SEARCH("Muy a",V4)))</formula>
    </cfRule>
    <cfRule type="containsText" dxfId="6015" priority="1076" operator="containsText" text="Muy b">
      <formula>NOT(ISERROR(SEARCH("Muy b",V4)))</formula>
    </cfRule>
    <cfRule type="containsText" dxfId="6014" priority="1077" operator="containsText" text="Baja">
      <formula>NOT(ISERROR(SEARCH("Baja",V4)))</formula>
    </cfRule>
    <cfRule type="containsText" dxfId="6013" priority="1078" operator="containsText" text="Media">
      <formula>NOT(ISERROR(SEARCH("Media",V4)))</formula>
    </cfRule>
    <cfRule type="containsText" dxfId="6012" priority="1079" operator="containsText" text="Alta">
      <formula>NOT(ISERROR(SEARCH("Alta",V4)))</formula>
    </cfRule>
  </conditionalFormatting>
  <conditionalFormatting sqref="X4">
    <cfRule type="containsText" dxfId="6011" priority="1060" operator="containsText" text="Catastrófico">
      <formula>NOT(ISERROR(SEARCH("Catastrófico",X4)))</formula>
    </cfRule>
    <cfRule type="containsText" dxfId="6010" priority="1061" operator="containsText" text="Mayor">
      <formula>NOT(ISERROR(SEARCH("Mayor",X4)))</formula>
    </cfRule>
    <cfRule type="containsText" dxfId="6009" priority="1062" operator="containsText" text="Moderado">
      <formula>NOT(ISERROR(SEARCH("Moderado",X4)))</formula>
    </cfRule>
    <cfRule type="containsText" dxfId="6008" priority="1063" operator="containsText" text="Menor">
      <formula>NOT(ISERROR(SEARCH("Menor",X4)))</formula>
    </cfRule>
    <cfRule type="containsText" dxfId="6007" priority="1064" operator="containsText" text="Leve">
      <formula>NOT(ISERROR(SEARCH("Leve",X4)))</formula>
    </cfRule>
    <cfRule type="containsText" dxfId="6006" priority="1065" operator="containsText" text="Muy a">
      <formula>NOT(ISERROR(SEARCH("Muy a",X4)))</formula>
    </cfRule>
    <cfRule type="containsText" dxfId="6005" priority="1066" operator="containsText" text="Muy b">
      <formula>NOT(ISERROR(SEARCH("Muy b",X4)))</formula>
    </cfRule>
    <cfRule type="containsText" dxfId="6004" priority="1067" operator="containsText" text="Baja">
      <formula>NOT(ISERROR(SEARCH("Baja",X4)))</formula>
    </cfRule>
    <cfRule type="containsText" dxfId="6003" priority="1068" operator="containsText" text="Media">
      <formula>NOT(ISERROR(SEARCH("Media",X4)))</formula>
    </cfRule>
    <cfRule type="containsText" dxfId="6002" priority="1069" operator="containsText" text="Alta">
      <formula>NOT(ISERROR(SEARCH("Alta",X4)))</formula>
    </cfRule>
  </conditionalFormatting>
  <conditionalFormatting sqref="Z4">
    <cfRule type="containsText" dxfId="6001" priority="1044" operator="containsText" text="Extremo">
      <formula>NOT(ISERROR(SEARCH("Extremo",Z4)))</formula>
    </cfRule>
    <cfRule type="containsText" dxfId="6000" priority="1045" operator="containsText" text="Alto">
      <formula>NOT(ISERROR(SEARCH("Alto",Z4)))</formula>
    </cfRule>
    <cfRule type="containsText" dxfId="5999" priority="1046" operator="containsText" text="Bajo">
      <formula>NOT(ISERROR(SEARCH("Bajo",Z4)))</formula>
    </cfRule>
    <cfRule type="containsText" dxfId="5998" priority="1047" operator="containsText" text="Catastrófico">
      <formula>NOT(ISERROR(SEARCH("Catastrófico",Z4)))</formula>
    </cfRule>
    <cfRule type="containsText" dxfId="5997" priority="1048" operator="containsText" text="Mayor">
      <formula>NOT(ISERROR(SEARCH("Mayor",Z4)))</formula>
    </cfRule>
    <cfRule type="containsText" dxfId="5996" priority="1049" operator="containsText" text="Moderado">
      <formula>NOT(ISERROR(SEARCH("Moderado",Z4)))</formula>
    </cfRule>
    <cfRule type="containsText" dxfId="5995" priority="1050" operator="containsText" text="Menor">
      <formula>NOT(ISERROR(SEARCH("Menor",Z4)))</formula>
    </cfRule>
    <cfRule type="containsText" dxfId="5994" priority="1051" operator="containsText" text="Leve">
      <formula>NOT(ISERROR(SEARCH("Leve",Z4)))</formula>
    </cfRule>
    <cfRule type="containsText" dxfId="5993" priority="1052" operator="containsText" text="Muy a">
      <formula>NOT(ISERROR(SEARCH("Muy a",Z4)))</formula>
    </cfRule>
    <cfRule type="containsText" dxfId="5992" priority="1053" operator="containsText" text="Muy b">
      <formula>NOT(ISERROR(SEARCH("Muy b",Z4)))</formula>
    </cfRule>
    <cfRule type="containsText" dxfId="5991" priority="1054" operator="containsText" text="Baja">
      <formula>NOT(ISERROR(SEARCH("Baja",Z4)))</formula>
    </cfRule>
    <cfRule type="containsText" dxfId="5990" priority="1055" operator="containsText" text="Media">
      <formula>NOT(ISERROR(SEARCH("Media",Z4)))</formula>
    </cfRule>
    <cfRule type="containsText" dxfId="5989" priority="1056" operator="containsText" text="Alta">
      <formula>NOT(ISERROR(SEARCH("Alta",Z4)))</formula>
    </cfRule>
  </conditionalFormatting>
  <conditionalFormatting sqref="W4">
    <cfRule type="cellIs" dxfId="5988" priority="1021" operator="equal">
      <formula>100%</formula>
    </cfRule>
    <cfRule type="cellIs" dxfId="5987" priority="1022" operator="equal">
      <formula>80%</formula>
    </cfRule>
    <cfRule type="cellIs" dxfId="5986" priority="1023" operator="equal">
      <formula>60%</formula>
    </cfRule>
    <cfRule type="cellIs" dxfId="5985" priority="1024" operator="equal">
      <formula>40%</formula>
    </cfRule>
    <cfRule type="cellIs" dxfId="5984" priority="1025" operator="equal">
      <formula>0.2</formula>
    </cfRule>
    <cfRule type="containsText" dxfId="5983" priority="1026" operator="containsText" text="Extremo">
      <formula>NOT(ISERROR(SEARCH("Extremo",W4)))</formula>
    </cfRule>
    <cfRule type="containsText" dxfId="5982" priority="1027" operator="containsText" text="Alto">
      <formula>NOT(ISERROR(SEARCH("Alto",W4)))</formula>
    </cfRule>
    <cfRule type="containsText" dxfId="5981" priority="1028" operator="containsText" text="Bajo">
      <formula>NOT(ISERROR(SEARCH("Bajo",W4)))</formula>
    </cfRule>
    <cfRule type="containsText" dxfId="5980" priority="1029" operator="containsText" text="Catastrófico">
      <formula>NOT(ISERROR(SEARCH("Catastrófico",W4)))</formula>
    </cfRule>
    <cfRule type="containsText" dxfId="5979" priority="1030" operator="containsText" text="Mayor">
      <formula>NOT(ISERROR(SEARCH("Mayor",W4)))</formula>
    </cfRule>
    <cfRule type="containsText" dxfId="5978" priority="1031" operator="containsText" text="Moderado">
      <formula>NOT(ISERROR(SEARCH("Moderado",W4)))</formula>
    </cfRule>
    <cfRule type="containsText" dxfId="5977" priority="1032" operator="containsText" text="Menor">
      <formula>NOT(ISERROR(SEARCH("Menor",W4)))</formula>
    </cfRule>
    <cfRule type="containsText" dxfId="5976" priority="1033" operator="containsText" text="Leve">
      <formula>NOT(ISERROR(SEARCH("Leve",W4)))</formula>
    </cfRule>
    <cfRule type="containsText" dxfId="5975" priority="1034" operator="containsText" text="Muy a">
      <formula>NOT(ISERROR(SEARCH("Muy a",W4)))</formula>
    </cfRule>
    <cfRule type="containsText" dxfId="5974" priority="1035" operator="containsText" text="Muy b">
      <formula>NOT(ISERROR(SEARCH("Muy b",W4)))</formula>
    </cfRule>
    <cfRule type="containsText" dxfId="5973" priority="1036" operator="containsText" text="Baja">
      <formula>NOT(ISERROR(SEARCH("Baja",W4)))</formula>
    </cfRule>
    <cfRule type="containsText" dxfId="5972" priority="1037" operator="containsText" text="Media">
      <formula>NOT(ISERROR(SEARCH("Media",W4)))</formula>
    </cfRule>
    <cfRule type="containsText" dxfId="5971" priority="1038" operator="containsText" text="Alta">
      <formula>NOT(ISERROR(SEARCH("Alta",W4)))</formula>
    </cfRule>
  </conditionalFormatting>
  <conditionalFormatting sqref="AA4:AB4">
    <cfRule type="cellIs" dxfId="5970" priority="1004" operator="equal">
      <formula>100%</formula>
    </cfRule>
    <cfRule type="cellIs" dxfId="5969" priority="1005" operator="equal">
      <formula>75%</formula>
    </cfRule>
    <cfRule type="cellIs" dxfId="5968" priority="1006" operator="equal">
      <formula>50%</formula>
    </cfRule>
    <cfRule type="cellIs" dxfId="5967" priority="1007" operator="equal">
      <formula>25%</formula>
    </cfRule>
    <cfRule type="containsText" dxfId="5966" priority="1008" operator="containsText" text="Extremo">
      <formula>NOT(ISERROR(SEARCH("Extremo",AA4)))</formula>
    </cfRule>
    <cfRule type="containsText" dxfId="5965" priority="1009" operator="containsText" text="Alto">
      <formula>NOT(ISERROR(SEARCH("Alto",AA4)))</formula>
    </cfRule>
    <cfRule type="containsText" dxfId="5964" priority="1010" operator="containsText" text="Bajo">
      <formula>NOT(ISERROR(SEARCH("Bajo",AA4)))</formula>
    </cfRule>
    <cfRule type="containsText" dxfId="5963" priority="1011" operator="containsText" text="Catastrófico">
      <formula>NOT(ISERROR(SEARCH("Catastrófico",AA4)))</formula>
    </cfRule>
    <cfRule type="containsText" dxfId="5962" priority="1012" operator="containsText" text="Mayor">
      <formula>NOT(ISERROR(SEARCH("Mayor",AA4)))</formula>
    </cfRule>
    <cfRule type="containsText" dxfId="5961" priority="1013" operator="containsText" text="Moderado">
      <formula>NOT(ISERROR(SEARCH("Moderado",AA4)))</formula>
    </cfRule>
    <cfRule type="containsText" dxfId="5960" priority="1014" operator="containsText" text="Menor">
      <formula>NOT(ISERROR(SEARCH("Menor",AA4)))</formula>
    </cfRule>
    <cfRule type="containsText" dxfId="5959" priority="1015" operator="containsText" text="Leve">
      <formula>NOT(ISERROR(SEARCH("Leve",AA4)))</formula>
    </cfRule>
    <cfRule type="containsText" dxfId="5958" priority="1016" operator="containsText" text="Muy a">
      <formula>NOT(ISERROR(SEARCH("Muy a",AA4)))</formula>
    </cfRule>
    <cfRule type="containsText" dxfId="5957" priority="1017" operator="containsText" text="Muy b">
      <formula>NOT(ISERROR(SEARCH("Muy b",AA4)))</formula>
    </cfRule>
    <cfRule type="containsText" dxfId="5956" priority="1018" operator="containsText" text="Baja">
      <formula>NOT(ISERROR(SEARCH("Baja",AA4)))</formula>
    </cfRule>
    <cfRule type="containsText" dxfId="5955" priority="1019" operator="containsText" text="Media">
      <formula>NOT(ISERROR(SEARCH("Media",AA4)))</formula>
    </cfRule>
    <cfRule type="containsText" dxfId="5954" priority="1020" operator="containsText" text="Alta">
      <formula>NOT(ISERROR(SEARCH("Alta",AA4)))</formula>
    </cfRule>
  </conditionalFormatting>
  <conditionalFormatting sqref="AU4">
    <cfRule type="containsText" dxfId="5953" priority="1001" operator="containsText" text="BAJA">
      <formula>NOT(ISERROR(SEARCH("BAJA",AU4)))</formula>
    </cfRule>
    <cfRule type="containsText" dxfId="5952" priority="1002" operator="containsText" text="MEDIA">
      <formula>NOT(ISERROR(SEARCH("MEDIA",AU4)))</formula>
    </cfRule>
    <cfRule type="containsText" dxfId="5951" priority="1003" operator="containsText" text="ALTA">
      <formula>NOT(ISERROR(SEARCH("ALTA",AU4)))</formula>
    </cfRule>
  </conditionalFormatting>
  <conditionalFormatting sqref="AU5">
    <cfRule type="containsText" dxfId="5950" priority="998" operator="containsText" text="BAJA">
      <formula>NOT(ISERROR(SEARCH("BAJA",AU5)))</formula>
    </cfRule>
    <cfRule type="containsText" dxfId="5949" priority="999" operator="containsText" text="MEDIA">
      <formula>NOT(ISERROR(SEARCH("MEDIA",AU5)))</formula>
    </cfRule>
    <cfRule type="containsText" dxfId="5948" priority="1000" operator="containsText" text="ALTA">
      <formula>NOT(ISERROR(SEARCH("ALTA",AU5)))</formula>
    </cfRule>
  </conditionalFormatting>
  <conditionalFormatting sqref="AW4">
    <cfRule type="cellIs" dxfId="5947" priority="980" operator="equal">
      <formula>100%</formula>
    </cfRule>
    <cfRule type="cellIs" dxfId="5946" priority="981" operator="equal">
      <formula>80%</formula>
    </cfRule>
    <cfRule type="cellIs" dxfId="5945" priority="982" operator="equal">
      <formula>60%</formula>
    </cfRule>
    <cfRule type="cellIs" dxfId="5944" priority="983" operator="equal">
      <formula>40%</formula>
    </cfRule>
    <cfRule type="cellIs" dxfId="5943" priority="984" operator="equal">
      <formula>0.2</formula>
    </cfRule>
    <cfRule type="containsText" dxfId="5942" priority="985" operator="containsText" text="Extremo">
      <formula>NOT(ISERROR(SEARCH("Extremo",AW4)))</formula>
    </cfRule>
    <cfRule type="containsText" dxfId="5941" priority="986" operator="containsText" text="Alto">
      <formula>NOT(ISERROR(SEARCH("Alto",AW4)))</formula>
    </cfRule>
    <cfRule type="containsText" dxfId="5940" priority="987" operator="containsText" text="Bajo">
      <formula>NOT(ISERROR(SEARCH("Bajo",AW4)))</formula>
    </cfRule>
    <cfRule type="containsText" dxfId="5939" priority="988" operator="containsText" text="Catastrófico">
      <formula>NOT(ISERROR(SEARCH("Catastrófico",AW4)))</formula>
    </cfRule>
    <cfRule type="containsText" dxfId="5938" priority="989" operator="containsText" text="Mayor">
      <formula>NOT(ISERROR(SEARCH("Mayor",AW4)))</formula>
    </cfRule>
    <cfRule type="containsText" dxfId="5937" priority="990" operator="containsText" text="Moderado">
      <formula>NOT(ISERROR(SEARCH("Moderado",AW4)))</formula>
    </cfRule>
    <cfRule type="containsText" dxfId="5936" priority="991" operator="containsText" text="Menor">
      <formula>NOT(ISERROR(SEARCH("Menor",AW4)))</formula>
    </cfRule>
    <cfRule type="containsText" dxfId="5935" priority="992" operator="containsText" text="Leve">
      <formula>NOT(ISERROR(SEARCH("Leve",AW4)))</formula>
    </cfRule>
    <cfRule type="containsText" dxfId="5934" priority="993" operator="containsText" text="Muy a">
      <formula>NOT(ISERROR(SEARCH("Muy a",AW4)))</formula>
    </cfRule>
    <cfRule type="containsText" dxfId="5933" priority="994" operator="containsText" text="Muy b">
      <formula>NOT(ISERROR(SEARCH("Muy b",AW4)))</formula>
    </cfRule>
    <cfRule type="containsText" dxfId="5932" priority="995" operator="containsText" text="Baja">
      <formula>NOT(ISERROR(SEARCH("Baja",AW4)))</formula>
    </cfRule>
    <cfRule type="containsText" dxfId="5931" priority="996" operator="containsText" text="Media">
      <formula>NOT(ISERROR(SEARCH("Media",AW4)))</formula>
    </cfRule>
    <cfRule type="containsText" dxfId="5930" priority="997" operator="containsText" text="Alta">
      <formula>NOT(ISERROR(SEARCH("Alta",AW4)))</formula>
    </cfRule>
  </conditionalFormatting>
  <conditionalFormatting sqref="AV4">
    <cfRule type="cellIs" dxfId="5929" priority="973" operator="greaterThan">
      <formula>75%</formula>
    </cfRule>
    <cfRule type="cellIs" dxfId="5928" priority="974" operator="between">
      <formula>51%</formula>
      <formula>75%</formula>
    </cfRule>
    <cfRule type="cellIs" dxfId="5927" priority="975" operator="between">
      <formula>26%</formula>
      <formula>50%</formula>
    </cfRule>
    <cfRule type="cellIs" dxfId="5926" priority="976" operator="between">
      <formula>0%</formula>
      <formula>25%</formula>
    </cfRule>
    <cfRule type="containsText" dxfId="5925" priority="977" operator="containsText" text="BAJA">
      <formula>NOT(ISERROR(SEARCH("BAJA",AV4)))</formula>
    </cfRule>
    <cfRule type="containsText" dxfId="5924" priority="978" operator="containsText" text="MEDIA">
      <formula>NOT(ISERROR(SEARCH("MEDIA",AV4)))</formula>
    </cfRule>
    <cfRule type="containsText" dxfId="5923" priority="979" operator="containsText" text="ALTA">
      <formula>NOT(ISERROR(SEARCH("ALTA",AV4)))</formula>
    </cfRule>
  </conditionalFormatting>
  <conditionalFormatting sqref="AV5">
    <cfRule type="cellIs" dxfId="5922" priority="966" operator="greaterThan">
      <formula>75%</formula>
    </cfRule>
    <cfRule type="cellIs" dxfId="5921" priority="967" operator="between">
      <formula>51%</formula>
      <formula>75%</formula>
    </cfRule>
    <cfRule type="cellIs" dxfId="5920" priority="968" operator="between">
      <formula>26%</formula>
      <formula>50%</formula>
    </cfRule>
    <cfRule type="cellIs" dxfId="5919" priority="969" operator="between">
      <formula>0%</formula>
      <formula>25%</formula>
    </cfRule>
    <cfRule type="containsText" dxfId="5918" priority="970" operator="containsText" text="BAJA">
      <formula>NOT(ISERROR(SEARCH("BAJA",AV5)))</formula>
    </cfRule>
    <cfRule type="containsText" dxfId="5917" priority="971" operator="containsText" text="MEDIA">
      <formula>NOT(ISERROR(SEARCH("MEDIA",AV5)))</formula>
    </cfRule>
    <cfRule type="containsText" dxfId="5916" priority="972" operator="containsText" text="ALTA">
      <formula>NOT(ISERROR(SEARCH("ALTA",AV5)))</formula>
    </cfRule>
  </conditionalFormatting>
  <conditionalFormatting sqref="S4">
    <cfRule type="cellIs" dxfId="5915" priority="933" operator="equal">
      <formula>100%</formula>
    </cfRule>
    <cfRule type="cellIs" dxfId="5914" priority="934" operator="equal">
      <formula>80%</formula>
    </cfRule>
    <cfRule type="cellIs" dxfId="5913" priority="935" operator="equal">
      <formula>60%</formula>
    </cfRule>
    <cfRule type="cellIs" dxfId="5912" priority="936" operator="equal">
      <formula>40%</formula>
    </cfRule>
    <cfRule type="cellIs" dxfId="5911" priority="937" operator="equal">
      <formula>0.2</formula>
    </cfRule>
    <cfRule type="containsText" dxfId="5910" priority="938" operator="containsText" text="Extremo">
      <formula>NOT(ISERROR(SEARCH("Extremo",S4)))</formula>
    </cfRule>
    <cfRule type="containsText" dxfId="5909" priority="939" operator="containsText" text="Alto">
      <formula>NOT(ISERROR(SEARCH("Alto",S4)))</formula>
    </cfRule>
    <cfRule type="containsText" dxfId="5908" priority="940" operator="containsText" text="Bajo">
      <formula>NOT(ISERROR(SEARCH("Bajo",S4)))</formula>
    </cfRule>
    <cfRule type="containsText" dxfId="5907" priority="941" operator="containsText" text="Catastrófico">
      <formula>NOT(ISERROR(SEARCH("Catastrófico",S4)))</formula>
    </cfRule>
    <cfRule type="containsText" dxfId="5906" priority="942" operator="containsText" text="Mayor">
      <formula>NOT(ISERROR(SEARCH("Mayor",S4)))</formula>
    </cfRule>
    <cfRule type="containsText" dxfId="5905" priority="943" operator="containsText" text="Moderado">
      <formula>NOT(ISERROR(SEARCH("Moderado",S4)))</formula>
    </cfRule>
    <cfRule type="containsText" dxfId="5904" priority="944" operator="containsText" text="Menor">
      <formula>NOT(ISERROR(SEARCH("Menor",S4)))</formula>
    </cfRule>
    <cfRule type="containsText" dxfId="5903" priority="945" operator="containsText" text="Leve">
      <formula>NOT(ISERROR(SEARCH("Leve",S4)))</formula>
    </cfRule>
    <cfRule type="containsText" dxfId="5902" priority="946" operator="containsText" text="Muy a">
      <formula>NOT(ISERROR(SEARCH("Muy a",S4)))</formula>
    </cfRule>
    <cfRule type="containsText" dxfId="5901" priority="947" operator="containsText" text="Muy b">
      <formula>NOT(ISERROR(SEARCH("Muy b",S4)))</formula>
    </cfRule>
    <cfRule type="containsText" dxfId="5900" priority="948" operator="containsText" text="Baja">
      <formula>NOT(ISERROR(SEARCH("Baja",S4)))</formula>
    </cfRule>
    <cfRule type="containsText" dxfId="5899" priority="949" operator="containsText" text="Media">
      <formula>NOT(ISERROR(SEARCH("Media",S4)))</formula>
    </cfRule>
    <cfRule type="containsText" dxfId="5898" priority="950" operator="containsText" text="Alta">
      <formula>NOT(ISERROR(SEARCH("Alta",S4)))</formula>
    </cfRule>
  </conditionalFormatting>
  <conditionalFormatting sqref="T4">
    <cfRule type="cellIs" dxfId="5897" priority="915" operator="equal">
      <formula>100%</formula>
    </cfRule>
    <cfRule type="cellIs" dxfId="5896" priority="916" operator="equal">
      <formula>80%</formula>
    </cfRule>
    <cfRule type="cellIs" dxfId="5895" priority="917" operator="equal">
      <formula>60%</formula>
    </cfRule>
    <cfRule type="cellIs" dxfId="5894" priority="918" operator="equal">
      <formula>40%</formula>
    </cfRule>
    <cfRule type="cellIs" dxfId="5893" priority="919" operator="equal">
      <formula>0.2</formula>
    </cfRule>
    <cfRule type="containsText" dxfId="5892" priority="920" operator="containsText" text="Extremo">
      <formula>NOT(ISERROR(SEARCH("Extremo",T4)))</formula>
    </cfRule>
    <cfRule type="containsText" dxfId="5891" priority="921" operator="containsText" text="Alto">
      <formula>NOT(ISERROR(SEARCH("Alto",T4)))</formula>
    </cfRule>
    <cfRule type="containsText" dxfId="5890" priority="922" operator="containsText" text="Bajo">
      <formula>NOT(ISERROR(SEARCH("Bajo",T4)))</formula>
    </cfRule>
    <cfRule type="containsText" dxfId="5889" priority="923" operator="containsText" text="Catastrófico">
      <formula>NOT(ISERROR(SEARCH("Catastrófico",T4)))</formula>
    </cfRule>
    <cfRule type="containsText" dxfId="5888" priority="924" operator="containsText" text="Mayor">
      <formula>NOT(ISERROR(SEARCH("Mayor",T4)))</formula>
    </cfRule>
    <cfRule type="containsText" dxfId="5887" priority="925" operator="containsText" text="Moderado">
      <formula>NOT(ISERROR(SEARCH("Moderado",T4)))</formula>
    </cfRule>
    <cfRule type="containsText" dxfId="5886" priority="926" operator="containsText" text="Menor">
      <formula>NOT(ISERROR(SEARCH("Menor",T4)))</formula>
    </cfRule>
    <cfRule type="containsText" dxfId="5885" priority="927" operator="containsText" text="Leve">
      <formula>NOT(ISERROR(SEARCH("Leve",T4)))</formula>
    </cfRule>
    <cfRule type="containsText" dxfId="5884" priority="928" operator="containsText" text="Muy a">
      <formula>NOT(ISERROR(SEARCH("Muy a",T4)))</formula>
    </cfRule>
    <cfRule type="containsText" dxfId="5883" priority="929" operator="containsText" text="Muy b">
      <formula>NOT(ISERROR(SEARCH("Muy b",T4)))</formula>
    </cfRule>
    <cfRule type="containsText" dxfId="5882" priority="930" operator="containsText" text="Baja">
      <formula>NOT(ISERROR(SEARCH("Baja",T4)))</formula>
    </cfRule>
    <cfRule type="containsText" dxfId="5881" priority="931" operator="containsText" text="Media">
      <formula>NOT(ISERROR(SEARCH("Media",T4)))</formula>
    </cfRule>
    <cfRule type="containsText" dxfId="5880" priority="932" operator="containsText" text="Alta">
      <formula>NOT(ISERROR(SEARCH("Alta",T4)))</formula>
    </cfRule>
  </conditionalFormatting>
  <conditionalFormatting sqref="AC4">
    <cfRule type="containsText" dxfId="5879" priority="500" operator="containsText" text="BAJA">
      <formula>NOT(ISERROR(SEARCH("BAJA",AC4)))</formula>
    </cfRule>
    <cfRule type="containsText" dxfId="5878" priority="501" operator="containsText" text="MEDIA">
      <formula>NOT(ISERROR(SEARCH("MEDIA",AC4)))</formula>
    </cfRule>
    <cfRule type="containsText" dxfId="5877" priority="502" operator="containsText" text="ALTA">
      <formula>NOT(ISERROR(SEARCH("ALTA",AC4)))</formula>
    </cfRule>
  </conditionalFormatting>
  <conditionalFormatting sqref="AS4">
    <cfRule type="containsText" dxfId="5876" priority="497" operator="containsText" text="BAJA">
      <formula>NOT(ISERROR(SEARCH("BAJA",AS4)))</formula>
    </cfRule>
    <cfRule type="containsText" dxfId="5875" priority="498" operator="containsText" text="MEDIA">
      <formula>NOT(ISERROR(SEARCH("MEDIA",AS4)))</formula>
    </cfRule>
    <cfRule type="containsText" dxfId="5874" priority="499" operator="containsText" text="ALTA">
      <formula>NOT(ISERROR(SEARCH("ALTA",AS4)))</formula>
    </cfRule>
  </conditionalFormatting>
  <conditionalFormatting sqref="U4">
    <cfRule type="cellIs" dxfId="5873" priority="228" operator="equal">
      <formula>100%</formula>
    </cfRule>
    <cfRule type="cellIs" dxfId="5872" priority="229" operator="equal">
      <formula>80%</formula>
    </cfRule>
    <cfRule type="cellIs" dxfId="5871" priority="230" operator="equal">
      <formula>60%</formula>
    </cfRule>
    <cfRule type="cellIs" dxfId="5870" priority="231" operator="equal">
      <formula>40%</formula>
    </cfRule>
    <cfRule type="cellIs" dxfId="5869" priority="232" operator="equal">
      <formula>0.2</formula>
    </cfRule>
    <cfRule type="containsText" dxfId="5868" priority="233" operator="containsText" text="Extremo">
      <formula>NOT(ISERROR(SEARCH("Extremo",U4)))</formula>
    </cfRule>
    <cfRule type="containsText" dxfId="5867" priority="234" operator="containsText" text="Alto">
      <formula>NOT(ISERROR(SEARCH("Alto",U4)))</formula>
    </cfRule>
    <cfRule type="containsText" dxfId="5866" priority="235" operator="containsText" text="Bajo">
      <formula>NOT(ISERROR(SEARCH("Bajo",U4)))</formula>
    </cfRule>
    <cfRule type="containsText" dxfId="5865" priority="236" operator="containsText" text="Catastrófico">
      <formula>NOT(ISERROR(SEARCH("Catastrófico",U4)))</formula>
    </cfRule>
    <cfRule type="containsText" dxfId="5864" priority="237" operator="containsText" text="Mayor">
      <formula>NOT(ISERROR(SEARCH("Mayor",U4)))</formula>
    </cfRule>
    <cfRule type="containsText" dxfId="5863" priority="238" operator="containsText" text="Moderado">
      <formula>NOT(ISERROR(SEARCH("Moderado",U4)))</formula>
    </cfRule>
    <cfRule type="containsText" dxfId="5862" priority="239" operator="containsText" text="Menor">
      <formula>NOT(ISERROR(SEARCH("Menor",U4)))</formula>
    </cfRule>
    <cfRule type="containsText" dxfId="5861" priority="240" operator="containsText" text="Leve">
      <formula>NOT(ISERROR(SEARCH("Leve",U4)))</formula>
    </cfRule>
    <cfRule type="containsText" dxfId="5860" priority="241" operator="containsText" text="Muy a">
      <formula>NOT(ISERROR(SEARCH("Muy a",U4)))</formula>
    </cfRule>
    <cfRule type="containsText" dxfId="5859" priority="242" operator="containsText" text="Muy b">
      <formula>NOT(ISERROR(SEARCH("Muy b",U4)))</formula>
    </cfRule>
    <cfRule type="containsText" dxfId="5858" priority="243" operator="containsText" text="Baja">
      <formula>NOT(ISERROR(SEARCH("Baja",U4)))</formula>
    </cfRule>
    <cfRule type="containsText" dxfId="5857" priority="244" operator="containsText" text="Media">
      <formula>NOT(ISERROR(SEARCH("Media",U4)))</formula>
    </cfRule>
    <cfRule type="containsText" dxfId="5856" priority="245" operator="containsText" text="Alta">
      <formula>NOT(ISERROR(SEARCH("Alta",U4)))</formula>
    </cfRule>
  </conditionalFormatting>
  <conditionalFormatting sqref="AS5">
    <cfRule type="containsText" dxfId="5855" priority="189" operator="containsText" text="BAJA">
      <formula>NOT(ISERROR(SEARCH("BAJA",AS5)))</formula>
    </cfRule>
    <cfRule type="containsText" dxfId="5854" priority="190" operator="containsText" text="MEDIA">
      <formula>NOT(ISERROR(SEARCH("MEDIA",AS5)))</formula>
    </cfRule>
    <cfRule type="containsText" dxfId="5853" priority="191" operator="containsText" text="ALTA">
      <formula>NOT(ISERROR(SEARCH("ALTA",AS5)))</formula>
    </cfRule>
  </conditionalFormatting>
  <dataValidations count="5">
    <dataValidation type="list" allowBlank="1" showInputMessage="1" showErrorMessage="1" sqref="A4 AK4:AK5">
      <formula1>"SI,NO"</formula1>
    </dataValidation>
    <dataValidation type="list" allowBlank="1" showInputMessage="1" showErrorMessage="1" sqref="AR4:AR5">
      <formula1>"Asignado,No Asignado"</formula1>
    </dataValidation>
    <dataValidation type="list" allowBlank="1" showInputMessage="1" showErrorMessage="1" sqref="AT4:AT5">
      <formula1>"Adecuado,Inadecuado"</formula1>
    </dataValidation>
    <dataValidation type="list" allowBlank="1" showInputMessage="1" showErrorMessage="1" sqref="AJ4:AJ5">
      <formula1>"Confiable,No confiable"</formula1>
    </dataValidation>
    <dataValidation type="list" allowBlank="1" showInputMessage="1" showErrorMessage="1" sqref="AG4:AG5">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Listas!$K$2:$K$5</xm:f>
          </x14:formula1>
          <xm:sqref>S4</xm:sqref>
        </x14:dataValidation>
        <x14:dataValidation type="list" allowBlank="1" showInputMessage="1" showErrorMessage="1">
          <x14:formula1>
            <xm:f>Listas!$C$2:$C$8</xm:f>
          </x14:formula1>
          <xm:sqref>E4</xm:sqref>
        </x14:dataValidation>
        <x14:dataValidation type="list" allowBlank="1" showInputMessage="1" showErrorMessage="1">
          <x14:formula1>
            <xm:f>Listas!$J$2:$J$6</xm:f>
          </x14:formula1>
          <xm:sqref>AX4</xm:sqref>
        </x14:dataValidation>
        <x14:dataValidation type="list" allowBlank="1" showInputMessage="1" showErrorMessage="1">
          <x14:formula1>
            <xm:f>Listas!$B$2:$B$7</xm:f>
          </x14:formula1>
          <xm:sqref>D4</xm:sqref>
        </x14:dataValidation>
        <x14:dataValidation type="list" allowBlank="1" showInputMessage="1" showErrorMessage="1">
          <x14:formula1>
            <xm:f>Listas!$M$2:$M$14</xm:f>
          </x14:formula1>
          <xm:sqref>B4</xm:sqref>
        </x14:dataValidation>
        <x14:dataValidation type="list" allowBlank="1" showInputMessage="1" showErrorMessage="1">
          <x14:formula1>
            <xm:f>Listas!$Q$2:$Q$8</xm:f>
          </x14:formula1>
          <xm:sqref>J4:J5</xm:sqref>
        </x14:dataValidation>
        <x14:dataValidation type="list" allowBlank="1" showInputMessage="1" showErrorMessage="1">
          <x14:formula1>
            <xm:f>Listas!$L$2:$L$5</xm:f>
          </x14:formula1>
          <xm:sqref>T4:T5</xm:sqref>
        </x14:dataValidation>
        <x14:dataValidation type="list" allowBlank="1" showInputMessage="1" showErrorMessage="1">
          <x14:formula1>
            <xm:f>Listas!$G$2:$G$11</xm:f>
          </x14:formula1>
          <xm:sqref>C4:C5</xm:sqref>
        </x14:dataValidation>
        <x14:dataValidation type="list" allowBlank="1" showInputMessage="1" showErrorMessage="1">
          <x14:formula1>
            <xm:f>Listas!$F$2:$F$4</xm:f>
          </x14:formula1>
          <xm:sqref>AE4:AE5</xm:sqref>
        </x14:dataValidation>
        <x14:dataValidation type="list" allowBlank="1" showInputMessage="1" showErrorMessage="1">
          <x14:formula1>
            <xm:f>Listas!$H$2:$H$3</xm:f>
          </x14:formula1>
          <xm:sqref>AM4:AM5</xm:sqref>
        </x14:dataValidation>
        <x14:dataValidation type="list" allowBlank="1" showInputMessage="1" showErrorMessage="1">
          <x14:formula1>
            <xm:f>Listas!$I$2:$I$3</xm:f>
          </x14:formula1>
          <xm:sqref>AO4:AO5</xm:sqref>
        </x14:dataValidation>
        <x14:dataValidation type="list" allowBlank="1" showInputMessage="1" showErrorMessage="1">
          <x14:formula1>
            <xm:f>Listas!$P$2:$P$7</xm:f>
          </x14:formula1>
          <xm:sqref>Q4:Q5</xm:sqref>
        </x14:dataValidation>
        <x14:dataValidation type="list" allowBlank="1" showInputMessage="1" showErrorMessage="1">
          <x14:formula1>
            <xm:f>Listas!$O$2:$O$7</xm:f>
          </x14:formula1>
          <xm:sqref>O4:O5</xm:sqref>
        </x14:dataValidation>
        <x14:dataValidation type="list" allowBlank="1" showInputMessage="1" showErrorMessage="1">
          <x14:formula1>
            <xm:f>Listas!$N$2:$N$7</xm:f>
          </x14:formula1>
          <xm:sqref>M4:M5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18"/>
  <sheetViews>
    <sheetView zoomScale="70" zoomScaleNormal="70" workbookViewId="0">
      <pane ySplit="3" topLeftCell="A4" activePane="bottomLeft" state="frozen"/>
      <selection activeCell="G4" sqref="G4:G13"/>
      <selection pane="bottomLeft" activeCell="A4" sqref="A4:A6"/>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5.441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4.109375" style="2" customWidth="1"/>
    <col min="12" max="12" width="17.5546875" style="2" customWidth="1"/>
    <col min="13" max="13" width="17.88671875" style="2" customWidth="1"/>
    <col min="14" max="14" width="3.44140625" style="2" hidden="1" customWidth="1"/>
    <col min="15" max="15" width="18.109375" style="2" customWidth="1"/>
    <col min="16" max="16" width="3.44140625" style="2" hidden="1" customWidth="1"/>
    <col min="17" max="17" width="19.88671875" style="2" customWidth="1"/>
    <col min="18" max="18" width="3" style="2" hidden="1" customWidth="1"/>
    <col min="19" max="20" width="21.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19.5546875" style="2" customWidth="1"/>
    <col min="29" max="29" width="28" style="2" customWidth="1"/>
    <col min="30" max="30" width="86.33203125" style="2" customWidth="1"/>
    <col min="31" max="31" width="10" style="2" hidden="1" customWidth="1"/>
    <col min="32" max="32" width="8.44140625" style="28" hidden="1" customWidth="1"/>
    <col min="33" max="33" width="20.33203125" style="28" hidden="1" customWidth="1"/>
    <col min="34" max="34" width="9" style="28" hidden="1" customWidth="1"/>
    <col min="35" max="35" width="14.109375" style="28" hidden="1" customWidth="1"/>
    <col min="36" max="36" width="16.44140625" style="2" hidden="1" customWidth="1"/>
    <col min="37" max="37" width="6.6640625" style="2" hidden="1" customWidth="1"/>
    <col min="38" max="38" width="63.6640625" style="2" hidden="1" customWidth="1"/>
    <col min="39" max="39" width="14.6640625" style="6" hidden="1" customWidth="1"/>
    <col min="40" max="40" width="20.6640625" style="2" hidden="1" customWidth="1"/>
    <col min="41" max="41" width="8.88671875" style="2" hidden="1" customWidth="1"/>
    <col min="42" max="42" width="12.109375" style="2" hidden="1" customWidth="1"/>
    <col min="43" max="43" width="14.88671875" style="2" hidden="1" customWidth="1"/>
    <col min="44" max="44" width="9.109375" style="2" hidden="1" customWidth="1"/>
    <col min="45" max="45" width="33.6640625" style="2" hidden="1" customWidth="1"/>
    <col min="46" max="47" width="13.6640625" style="2" hidden="1" customWidth="1"/>
    <col min="48" max="48" width="13.6640625" style="32" hidden="1" customWidth="1"/>
    <col min="49" max="49" width="13.6640625" style="2" hidden="1" customWidth="1"/>
    <col min="50" max="50" width="15.33203125" style="2" hidden="1" customWidth="1"/>
    <col min="51" max="51" width="2.33203125" style="5" customWidth="1"/>
    <col min="52" max="52" width="36.6640625" style="5" customWidth="1"/>
    <col min="53" max="53" width="17" style="4" customWidth="1"/>
    <col min="54" max="55" width="11.5546875" style="3" customWidth="1"/>
    <col min="56" max="56" width="21.88671875" style="2" customWidth="1"/>
    <col min="57" max="57" width="14.88671875" style="1" customWidth="1"/>
    <col min="58" max="58" width="69.6640625" style="1" hidden="1" customWidth="1"/>
    <col min="59" max="59" width="14.88671875" style="1" customWidth="1"/>
    <col min="60" max="60" width="56.6640625" style="1" customWidth="1"/>
    <col min="61" max="62" width="14.886718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8.7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7.2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39"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112.5" customHeight="1" x14ac:dyDescent="0.3">
      <c r="A4" s="376" t="s">
        <v>240</v>
      </c>
      <c r="B4" s="355" t="s">
        <v>95</v>
      </c>
      <c r="C4" s="355" t="s">
        <v>89</v>
      </c>
      <c r="D4" s="355" t="s">
        <v>76</v>
      </c>
      <c r="E4" s="355" t="s">
        <v>34</v>
      </c>
      <c r="F4" s="420" t="s">
        <v>900</v>
      </c>
      <c r="G4" s="411" t="s">
        <v>994</v>
      </c>
      <c r="H4" s="411" t="s">
        <v>902</v>
      </c>
      <c r="I4" s="420" t="s">
        <v>903</v>
      </c>
      <c r="J4" s="355" t="s">
        <v>92</v>
      </c>
      <c r="K4" s="355">
        <v>1</v>
      </c>
      <c r="L4" s="357">
        <f>IF(J4="Diaria",+(K4/360),IF(J4="Mensual",+(K4/12),IF(J4="Bimestral",+(K4/6),IF(J4="Trimestral",+(K4/4),IF(J4="Semestral",+(K4/2),IF(J4="Anual",+(K4/1),""))))))</f>
        <v>0.5</v>
      </c>
      <c r="M4" s="355" t="s">
        <v>60</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355" t="s">
        <v>46</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58</v>
      </c>
      <c r="U4" s="356">
        <f>+MAX(N4,P4,R4)</f>
        <v>0.6</v>
      </c>
      <c r="V4" s="369" t="str">
        <f>IF(L4&lt;=20%,"Muy baja",IF(L4&lt;=40%,"Baja",IF(L4&lt;=60%,"Media",IF(L4&lt;=80%,"Alta",IF(L4&lt;=100%,"Muy alta",IF(L4&gt;=100%,"Muy alta",""))))))</f>
        <v>Media</v>
      </c>
      <c r="W4" s="367">
        <f>+IFERROR(VLOOKUP(V4,Fórmula!$F$1:$G$6,2,FALSE),"")</f>
        <v>0.6</v>
      </c>
      <c r="X4" s="369" t="str">
        <f>IF(U4=20%,"Leve",IF(U4=40%,"Menor",IF(U4=60%,"Moderado",IF(U4=80%,"Mayor",IF(U4=100%,"Catastrófico","")))))</f>
        <v>Moderado</v>
      </c>
      <c r="Y4" s="367">
        <f>+IFERROR(VLOOKUP(X4,Fórmula!$H$1:$I$6,2,FALSE),"")</f>
        <v>0.6</v>
      </c>
      <c r="Z4" s="356" t="str">
        <f>+IFERROR(VLOOKUP(V4&amp;X4,Fórmula!$C$2:$D$26,2,FALSE),"")</f>
        <v>Moderado</v>
      </c>
      <c r="AA4" s="367">
        <f>IF(Z4="Bajo",25%,IF(Z4="Moderado",50%,IF(Z4="Alto",75%,IF(Z4="Extremo",100%,""))))</f>
        <v>0.5</v>
      </c>
      <c r="AB4" s="367"/>
      <c r="AC4" s="235" t="s">
        <v>904</v>
      </c>
      <c r="AD4" s="71" t="s">
        <v>905</v>
      </c>
      <c r="AE4" s="71" t="s">
        <v>54</v>
      </c>
      <c r="AF4" s="41">
        <f>IF(AE4="Preventivo",25%,IF(AE4="Detectivo",15%,IF(AE4="Correctivo",10%,"")))</f>
        <v>0.25</v>
      </c>
      <c r="AG4" s="231" t="s">
        <v>199</v>
      </c>
      <c r="AH4" s="41">
        <f t="shared" ref="AH4:AH10" si="0">IF(AG4="Manual",15%,IF(AG4="Automático",25%,""))</f>
        <v>0.15</v>
      </c>
      <c r="AI4" s="41">
        <f t="shared" ref="AI4:AI16" si="1">+AH4+AF4</f>
        <v>0.4</v>
      </c>
      <c r="AJ4" s="231" t="s">
        <v>200</v>
      </c>
      <c r="AK4" s="224" t="s">
        <v>240</v>
      </c>
      <c r="AL4" s="71" t="s">
        <v>906</v>
      </c>
      <c r="AM4" s="224" t="s">
        <v>39</v>
      </c>
      <c r="AN4" s="231"/>
      <c r="AO4" s="231" t="s">
        <v>24</v>
      </c>
      <c r="AP4" s="231" t="s">
        <v>96</v>
      </c>
      <c r="AQ4" s="231" t="s">
        <v>907</v>
      </c>
      <c r="AR4" s="231" t="s">
        <v>204</v>
      </c>
      <c r="AS4" s="231" t="s">
        <v>142</v>
      </c>
      <c r="AT4" s="231" t="s">
        <v>206</v>
      </c>
      <c r="AU4" s="231">
        <f>+AI4*AA4</f>
        <v>0.2</v>
      </c>
      <c r="AV4" s="42">
        <f>+AA4-AU4</f>
        <v>0.3</v>
      </c>
      <c r="AW4" s="356" t="str">
        <f>+IF(C4="Corrupción","Moderado",IF(AV6&lt;=25%,"Bajo",IF(AV6&lt;=50%,"Moderado",IF(AV6&lt;=75%,"Alto",IF(AV6&gt;75%,"Extremo","")))))</f>
        <v>Bajo</v>
      </c>
      <c r="AX4" s="356" t="s">
        <v>41</v>
      </c>
      <c r="AY4" s="452">
        <v>1</v>
      </c>
      <c r="AZ4" s="411" t="s">
        <v>908</v>
      </c>
      <c r="BA4" s="411" t="s">
        <v>909</v>
      </c>
      <c r="BB4" s="451">
        <v>44197</v>
      </c>
      <c r="BC4" s="451">
        <v>44561</v>
      </c>
      <c r="BD4" s="411" t="s">
        <v>667</v>
      </c>
      <c r="BE4" s="256">
        <v>44439</v>
      </c>
      <c r="BF4" s="241" t="s">
        <v>910</v>
      </c>
      <c r="BG4" s="44">
        <v>44500</v>
      </c>
      <c r="BH4" s="241" t="s">
        <v>911</v>
      </c>
      <c r="BI4" s="44">
        <v>44561</v>
      </c>
      <c r="BJ4" s="287"/>
    </row>
    <row r="5" spans="1:62" ht="138" x14ac:dyDescent="0.3">
      <c r="A5" s="376"/>
      <c r="B5" s="355"/>
      <c r="C5" s="355"/>
      <c r="D5" s="355"/>
      <c r="E5" s="355"/>
      <c r="F5" s="420"/>
      <c r="G5" s="411"/>
      <c r="H5" s="411"/>
      <c r="I5" s="420"/>
      <c r="J5" s="355"/>
      <c r="K5" s="355"/>
      <c r="L5" s="357"/>
      <c r="M5" s="355"/>
      <c r="N5" s="355"/>
      <c r="O5" s="355"/>
      <c r="P5" s="355"/>
      <c r="Q5" s="355"/>
      <c r="R5" s="355"/>
      <c r="S5" s="356"/>
      <c r="T5" s="356"/>
      <c r="U5" s="356"/>
      <c r="V5" s="369"/>
      <c r="W5" s="367"/>
      <c r="X5" s="369"/>
      <c r="Y5" s="367"/>
      <c r="Z5" s="356"/>
      <c r="AA5" s="367"/>
      <c r="AB5" s="367"/>
      <c r="AC5" s="235" t="s">
        <v>912</v>
      </c>
      <c r="AD5" s="71" t="s">
        <v>913</v>
      </c>
      <c r="AE5" s="71" t="s">
        <v>37</v>
      </c>
      <c r="AF5" s="41">
        <f t="shared" ref="AF5:AF6" si="2">IF(AE5="Preventivo",25%,IF(AE5="Detectivo",15%,IF(AE5="Correctivo",10%,"")))</f>
        <v>0.15</v>
      </c>
      <c r="AG5" s="231" t="s">
        <v>199</v>
      </c>
      <c r="AH5" s="41">
        <f t="shared" si="0"/>
        <v>0.15</v>
      </c>
      <c r="AI5" s="41">
        <f t="shared" si="1"/>
        <v>0.3</v>
      </c>
      <c r="AJ5" s="231" t="s">
        <v>200</v>
      </c>
      <c r="AK5" s="224" t="s">
        <v>191</v>
      </c>
      <c r="AL5" s="71" t="s">
        <v>914</v>
      </c>
      <c r="AM5" s="224" t="s">
        <v>39</v>
      </c>
      <c r="AN5" s="231"/>
      <c r="AO5" s="231" t="s">
        <v>40</v>
      </c>
      <c r="AP5" s="231" t="s">
        <v>915</v>
      </c>
      <c r="AQ5" s="231" t="s">
        <v>916</v>
      </c>
      <c r="AR5" s="231" t="s">
        <v>204</v>
      </c>
      <c r="AS5" s="231" t="s">
        <v>142</v>
      </c>
      <c r="AT5" s="231" t="s">
        <v>206</v>
      </c>
      <c r="AU5" s="231">
        <f>+AV4*AI5</f>
        <v>0.09</v>
      </c>
      <c r="AV5" s="42">
        <f>+AV4-AU5</f>
        <v>0.21</v>
      </c>
      <c r="AW5" s="356"/>
      <c r="AX5" s="356"/>
      <c r="AY5" s="452"/>
      <c r="AZ5" s="411"/>
      <c r="BA5" s="411"/>
      <c r="BB5" s="451"/>
      <c r="BC5" s="451"/>
      <c r="BD5" s="411"/>
      <c r="BE5" s="256">
        <v>44439</v>
      </c>
      <c r="BF5" s="241" t="s">
        <v>917</v>
      </c>
      <c r="BG5" s="44">
        <v>44500</v>
      </c>
      <c r="BH5" s="241" t="s">
        <v>918</v>
      </c>
      <c r="BI5" s="44">
        <v>44561</v>
      </c>
      <c r="BJ5" s="287"/>
    </row>
    <row r="6" spans="1:62" ht="137.25" customHeight="1" x14ac:dyDescent="0.3">
      <c r="A6" s="376"/>
      <c r="B6" s="355"/>
      <c r="C6" s="355"/>
      <c r="D6" s="355"/>
      <c r="E6" s="355"/>
      <c r="F6" s="420"/>
      <c r="G6" s="411"/>
      <c r="H6" s="411"/>
      <c r="I6" s="420"/>
      <c r="J6" s="355"/>
      <c r="K6" s="355"/>
      <c r="L6" s="357"/>
      <c r="M6" s="355"/>
      <c r="N6" s="355"/>
      <c r="O6" s="355"/>
      <c r="P6" s="355"/>
      <c r="Q6" s="355"/>
      <c r="R6" s="355"/>
      <c r="S6" s="356"/>
      <c r="T6" s="356"/>
      <c r="U6" s="356"/>
      <c r="V6" s="369"/>
      <c r="W6" s="367"/>
      <c r="X6" s="369"/>
      <c r="Y6" s="367"/>
      <c r="Z6" s="356"/>
      <c r="AA6" s="367"/>
      <c r="AB6" s="367"/>
      <c r="AC6" s="71" t="s">
        <v>919</v>
      </c>
      <c r="AD6" s="71" t="s">
        <v>920</v>
      </c>
      <c r="AE6" s="71" t="s">
        <v>37</v>
      </c>
      <c r="AF6" s="41">
        <f t="shared" si="2"/>
        <v>0.15</v>
      </c>
      <c r="AG6" s="231" t="s">
        <v>199</v>
      </c>
      <c r="AH6" s="41">
        <f t="shared" si="0"/>
        <v>0.15</v>
      </c>
      <c r="AI6" s="41">
        <f t="shared" si="1"/>
        <v>0.3</v>
      </c>
      <c r="AJ6" s="231" t="s">
        <v>200</v>
      </c>
      <c r="AK6" s="224" t="s">
        <v>191</v>
      </c>
      <c r="AL6" s="71" t="s">
        <v>921</v>
      </c>
      <c r="AM6" s="224" t="s">
        <v>39</v>
      </c>
      <c r="AN6" s="231"/>
      <c r="AO6" s="231" t="s">
        <v>24</v>
      </c>
      <c r="AP6" s="231" t="s">
        <v>302</v>
      </c>
      <c r="AQ6" s="231" t="s">
        <v>922</v>
      </c>
      <c r="AR6" s="231" t="s">
        <v>204</v>
      </c>
      <c r="AS6" s="231" t="s">
        <v>142</v>
      </c>
      <c r="AT6" s="231" t="s">
        <v>206</v>
      </c>
      <c r="AU6" s="231">
        <f>+AV5*AI6</f>
        <v>6.3E-2</v>
      </c>
      <c r="AV6" s="42">
        <f>+AV5-AU6</f>
        <v>0.14699999999999999</v>
      </c>
      <c r="AW6" s="356"/>
      <c r="AX6" s="356"/>
      <c r="AY6" s="242">
        <v>2</v>
      </c>
      <c r="AZ6" s="67" t="s">
        <v>923</v>
      </c>
      <c r="BA6" s="237" t="s">
        <v>909</v>
      </c>
      <c r="BB6" s="247">
        <v>44197</v>
      </c>
      <c r="BC6" s="247">
        <v>44560</v>
      </c>
      <c r="BD6" s="241" t="s">
        <v>924</v>
      </c>
      <c r="BE6" s="256">
        <v>44439</v>
      </c>
      <c r="BF6" s="241" t="s">
        <v>925</v>
      </c>
      <c r="BG6" s="44">
        <v>44500</v>
      </c>
      <c r="BH6" s="241" t="s">
        <v>926</v>
      </c>
      <c r="BI6" s="44">
        <v>44620</v>
      </c>
      <c r="BJ6" s="287"/>
    </row>
    <row r="7" spans="1:62" ht="144" customHeight="1" x14ac:dyDescent="0.3">
      <c r="A7" s="376" t="s">
        <v>191</v>
      </c>
      <c r="B7" s="355" t="s">
        <v>95</v>
      </c>
      <c r="C7" s="355" t="s">
        <v>89</v>
      </c>
      <c r="D7" s="355" t="s">
        <v>76</v>
      </c>
      <c r="E7" s="355" t="s">
        <v>88</v>
      </c>
      <c r="F7" s="420" t="s">
        <v>927</v>
      </c>
      <c r="G7" s="411" t="s">
        <v>1008</v>
      </c>
      <c r="H7" s="411" t="s">
        <v>929</v>
      </c>
      <c r="I7" s="420" t="s">
        <v>930</v>
      </c>
      <c r="J7" s="355" t="s">
        <v>92</v>
      </c>
      <c r="K7" s="355">
        <v>1</v>
      </c>
      <c r="L7" s="357">
        <f>IF(J7="Diaria",+(K7/360),IF(J7="Mensual",+(K7/12),IF(J7="Bimestral",+(K7/6),IF(J7="Trimestral",+(K7/4),IF(J7="Semestral",+(K7/2),IF(J7="Anual",+(K7/1),""))))))</f>
        <v>0.5</v>
      </c>
      <c r="M7" s="355" t="s">
        <v>60</v>
      </c>
      <c r="N7" s="35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355" t="s">
        <v>46</v>
      </c>
      <c r="P7" s="35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55" t="s">
        <v>70</v>
      </c>
      <c r="R7" s="35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56" t="s">
        <v>57</v>
      </c>
      <c r="T7" s="356" t="s">
        <v>58</v>
      </c>
      <c r="U7" s="356">
        <f>+MAX(N7,P7,R7)</f>
        <v>0.6</v>
      </c>
      <c r="V7" s="369" t="str">
        <f>IF(L7&lt;=20%,"Muy baja",IF(L7&lt;=40%,"Baja",IF(L7&lt;=60%,"Media",IF(L7&lt;=80%,"Alta",IF(L7&lt;=100%,"Muy alta",IF(L7&gt;=100%,"Muy alta",""))))))</f>
        <v>Media</v>
      </c>
      <c r="W7" s="367">
        <f>+IFERROR(VLOOKUP(V7,Fórmula!$F$1:$G$6,2,FALSE),"")</f>
        <v>0.6</v>
      </c>
      <c r="X7" s="369" t="str">
        <f>IF(U7=20%,"Leve",IF(U7=40%,"Menor",IF(U7=60%,"Moderado",IF(U7=80%,"Mayor",IF(U7=100%,"Catastrófico","")))))</f>
        <v>Moderado</v>
      </c>
      <c r="Y7" s="367">
        <f>+IFERROR(VLOOKUP(X7,Fórmula!$H$1:$I$6,2,FALSE),"")</f>
        <v>0.6</v>
      </c>
      <c r="Z7" s="356" t="str">
        <f>+IFERROR(VLOOKUP(V7&amp;X7,Fórmula!$C$2:$D$26,2,FALSE),"")</f>
        <v>Moderado</v>
      </c>
      <c r="AA7" s="367">
        <f>IF(Z7="Bajo",25%,IF(Z7="Moderado",50%,IF(Z7="Alto",75%,IF(Z7="Extremo",100%,""))))</f>
        <v>0.5</v>
      </c>
      <c r="AB7" s="367"/>
      <c r="AC7" s="235" t="s">
        <v>931</v>
      </c>
      <c r="AD7" s="71" t="s">
        <v>932</v>
      </c>
      <c r="AE7" s="71" t="s">
        <v>54</v>
      </c>
      <c r="AF7" s="41">
        <f>IF(AE7="Preventivo",25%,IF(AE7="Detectivo",15%,IF(AE7="Correctivo",10%,"")))</f>
        <v>0.25</v>
      </c>
      <c r="AG7" s="231" t="s">
        <v>199</v>
      </c>
      <c r="AH7" s="41">
        <f t="shared" si="0"/>
        <v>0.15</v>
      </c>
      <c r="AI7" s="41">
        <f t="shared" si="1"/>
        <v>0.4</v>
      </c>
      <c r="AJ7" s="231" t="s">
        <v>200</v>
      </c>
      <c r="AK7" s="224" t="s">
        <v>191</v>
      </c>
      <c r="AL7" s="71" t="s">
        <v>933</v>
      </c>
      <c r="AM7" s="224" t="s">
        <v>23</v>
      </c>
      <c r="AN7" s="231" t="s">
        <v>934</v>
      </c>
      <c r="AO7" s="231" t="s">
        <v>24</v>
      </c>
      <c r="AP7" s="231" t="s">
        <v>96</v>
      </c>
      <c r="AQ7" s="231" t="s">
        <v>935</v>
      </c>
      <c r="AR7" s="231" t="s">
        <v>204</v>
      </c>
      <c r="AS7" s="231" t="s">
        <v>142</v>
      </c>
      <c r="AT7" s="231" t="s">
        <v>206</v>
      </c>
      <c r="AU7" s="231">
        <f>+AI7*AA7</f>
        <v>0.2</v>
      </c>
      <c r="AV7" s="42">
        <f>+AA7-AU7</f>
        <v>0.3</v>
      </c>
      <c r="AW7" s="356" t="str">
        <f>+IF(C7="Corrupción","Moderado",IF(AV10&lt;=25%,"Bajo",IF(AV10&lt;=50%,"Moderado",IF(AV10&lt;=75%,"Alto",IF(AV10&gt;75%,"Extremo","")))))</f>
        <v>Bajo</v>
      </c>
      <c r="AX7" s="356" t="s">
        <v>41</v>
      </c>
      <c r="AY7" s="120">
        <v>1</v>
      </c>
      <c r="AZ7" s="311" t="s">
        <v>936</v>
      </c>
      <c r="BA7" s="237" t="s">
        <v>142</v>
      </c>
      <c r="BB7" s="247">
        <v>44197</v>
      </c>
      <c r="BC7" s="247">
        <v>44560</v>
      </c>
      <c r="BD7" s="68" t="s">
        <v>937</v>
      </c>
      <c r="BE7" s="256">
        <v>44439</v>
      </c>
      <c r="BF7" s="241" t="s">
        <v>938</v>
      </c>
      <c r="BG7" s="44">
        <v>44500</v>
      </c>
      <c r="BH7" s="241" t="s">
        <v>939</v>
      </c>
      <c r="BI7" s="44">
        <v>44561</v>
      </c>
      <c r="BJ7" s="287"/>
    </row>
    <row r="8" spans="1:62" ht="96.6" x14ac:dyDescent="0.3">
      <c r="A8" s="376"/>
      <c r="B8" s="355"/>
      <c r="C8" s="355"/>
      <c r="D8" s="355"/>
      <c r="E8" s="355"/>
      <c r="F8" s="420"/>
      <c r="G8" s="411"/>
      <c r="H8" s="411"/>
      <c r="I8" s="420"/>
      <c r="J8" s="355"/>
      <c r="K8" s="355"/>
      <c r="L8" s="357"/>
      <c r="M8" s="355"/>
      <c r="N8" s="355"/>
      <c r="O8" s="355"/>
      <c r="P8" s="355"/>
      <c r="Q8" s="355"/>
      <c r="R8" s="355"/>
      <c r="S8" s="356"/>
      <c r="T8" s="356"/>
      <c r="U8" s="356"/>
      <c r="V8" s="369"/>
      <c r="W8" s="367"/>
      <c r="X8" s="369"/>
      <c r="Y8" s="367"/>
      <c r="Z8" s="356"/>
      <c r="AA8" s="367"/>
      <c r="AB8" s="367"/>
      <c r="AC8" s="235" t="s">
        <v>940</v>
      </c>
      <c r="AD8" s="71" t="s">
        <v>941</v>
      </c>
      <c r="AE8" s="71" t="s">
        <v>54</v>
      </c>
      <c r="AF8" s="41">
        <f t="shared" ref="AF8:AF10" si="3">IF(AE8="Preventivo",25%,IF(AE8="Detectivo",15%,IF(AE8="Correctivo",10%,"")))</f>
        <v>0.25</v>
      </c>
      <c r="AG8" s="231" t="s">
        <v>199</v>
      </c>
      <c r="AH8" s="41">
        <f t="shared" si="0"/>
        <v>0.15</v>
      </c>
      <c r="AI8" s="41">
        <f t="shared" si="1"/>
        <v>0.4</v>
      </c>
      <c r="AJ8" s="231" t="s">
        <v>200</v>
      </c>
      <c r="AK8" s="224" t="s">
        <v>240</v>
      </c>
      <c r="AL8" s="71"/>
      <c r="AM8" s="224" t="s">
        <v>23</v>
      </c>
      <c r="AN8" s="231" t="s">
        <v>942</v>
      </c>
      <c r="AO8" s="231" t="s">
        <v>24</v>
      </c>
      <c r="AP8" s="231" t="s">
        <v>943</v>
      </c>
      <c r="AQ8" s="231" t="s">
        <v>944</v>
      </c>
      <c r="AR8" s="231" t="s">
        <v>204</v>
      </c>
      <c r="AS8" s="231" t="s">
        <v>142</v>
      </c>
      <c r="AT8" s="231" t="s">
        <v>206</v>
      </c>
      <c r="AU8" s="231">
        <f>+AV7*AI8</f>
        <v>0.12</v>
      </c>
      <c r="AV8" s="42">
        <f>+AV7-AU8</f>
        <v>0.18</v>
      </c>
      <c r="AW8" s="356"/>
      <c r="AX8" s="356"/>
      <c r="AY8" s="242">
        <v>2</v>
      </c>
      <c r="AZ8" s="67" t="s">
        <v>945</v>
      </c>
      <c r="BA8" s="237" t="s">
        <v>946</v>
      </c>
      <c r="BB8" s="247">
        <v>44197</v>
      </c>
      <c r="BC8" s="247">
        <v>44560</v>
      </c>
      <c r="BD8" s="68" t="s">
        <v>947</v>
      </c>
      <c r="BE8" s="256">
        <v>44439</v>
      </c>
      <c r="BF8" s="241" t="s">
        <v>948</v>
      </c>
      <c r="BG8" s="44">
        <v>44500</v>
      </c>
      <c r="BH8" s="241" t="s">
        <v>949</v>
      </c>
      <c r="BI8" s="44">
        <v>44561</v>
      </c>
      <c r="BJ8" s="287"/>
    </row>
    <row r="9" spans="1:62" ht="79.5" customHeight="1" x14ac:dyDescent="0.3">
      <c r="A9" s="376"/>
      <c r="B9" s="355"/>
      <c r="C9" s="355"/>
      <c r="D9" s="355"/>
      <c r="E9" s="355"/>
      <c r="F9" s="420"/>
      <c r="G9" s="411"/>
      <c r="H9" s="411"/>
      <c r="I9" s="420"/>
      <c r="J9" s="355"/>
      <c r="K9" s="355"/>
      <c r="L9" s="357"/>
      <c r="M9" s="355"/>
      <c r="N9" s="355"/>
      <c r="O9" s="355"/>
      <c r="P9" s="355"/>
      <c r="Q9" s="355"/>
      <c r="R9" s="355"/>
      <c r="S9" s="356"/>
      <c r="T9" s="356"/>
      <c r="U9" s="356"/>
      <c r="V9" s="369"/>
      <c r="W9" s="367"/>
      <c r="X9" s="369"/>
      <c r="Y9" s="367"/>
      <c r="Z9" s="356"/>
      <c r="AA9" s="367"/>
      <c r="AB9" s="367"/>
      <c r="AC9" s="71" t="s">
        <v>950</v>
      </c>
      <c r="AD9" s="71" t="s">
        <v>951</v>
      </c>
      <c r="AE9" s="71" t="s">
        <v>37</v>
      </c>
      <c r="AF9" s="41">
        <f t="shared" si="3"/>
        <v>0.15</v>
      </c>
      <c r="AG9" s="231" t="s">
        <v>199</v>
      </c>
      <c r="AH9" s="41">
        <f t="shared" si="0"/>
        <v>0.15</v>
      </c>
      <c r="AI9" s="41">
        <f t="shared" si="1"/>
        <v>0.3</v>
      </c>
      <c r="AJ9" s="231" t="s">
        <v>200</v>
      </c>
      <c r="AK9" s="224" t="s">
        <v>191</v>
      </c>
      <c r="AL9" s="71" t="s">
        <v>952</v>
      </c>
      <c r="AM9" s="224" t="s">
        <v>23</v>
      </c>
      <c r="AN9" s="231" t="s">
        <v>953</v>
      </c>
      <c r="AO9" s="231" t="s">
        <v>24</v>
      </c>
      <c r="AP9" s="231" t="s">
        <v>302</v>
      </c>
      <c r="AQ9" s="231" t="s">
        <v>954</v>
      </c>
      <c r="AR9" s="231" t="s">
        <v>204</v>
      </c>
      <c r="AS9" s="231" t="s">
        <v>142</v>
      </c>
      <c r="AT9" s="231" t="s">
        <v>206</v>
      </c>
      <c r="AU9" s="231">
        <f>+AV8*AI9</f>
        <v>5.3999999999999999E-2</v>
      </c>
      <c r="AV9" s="42">
        <f>+AV8-AU9</f>
        <v>0.126</v>
      </c>
      <c r="AW9" s="356"/>
      <c r="AX9" s="356"/>
      <c r="AY9" s="242">
        <v>3</v>
      </c>
      <c r="AZ9" s="67" t="s">
        <v>955</v>
      </c>
      <c r="BA9" s="237"/>
      <c r="BB9" s="247"/>
      <c r="BC9" s="247"/>
      <c r="BD9" s="68"/>
      <c r="BE9" s="256">
        <v>44439</v>
      </c>
      <c r="BF9" s="241" t="s">
        <v>956</v>
      </c>
      <c r="BG9" s="44">
        <v>44500</v>
      </c>
      <c r="BH9" s="241" t="s">
        <v>957</v>
      </c>
      <c r="BI9" s="44">
        <v>44561</v>
      </c>
      <c r="BJ9" s="287"/>
    </row>
    <row r="10" spans="1:62" ht="189.75" customHeight="1" x14ac:dyDescent="0.3">
      <c r="A10" s="376"/>
      <c r="B10" s="355"/>
      <c r="C10" s="355"/>
      <c r="D10" s="355"/>
      <c r="E10" s="355"/>
      <c r="F10" s="420"/>
      <c r="G10" s="411"/>
      <c r="H10" s="411"/>
      <c r="I10" s="420"/>
      <c r="J10" s="355"/>
      <c r="K10" s="355"/>
      <c r="L10" s="357"/>
      <c r="M10" s="355"/>
      <c r="N10" s="355"/>
      <c r="O10" s="355"/>
      <c r="P10" s="355"/>
      <c r="Q10" s="355"/>
      <c r="R10" s="355"/>
      <c r="S10" s="356"/>
      <c r="T10" s="356"/>
      <c r="U10" s="356"/>
      <c r="V10" s="369"/>
      <c r="W10" s="367"/>
      <c r="X10" s="369"/>
      <c r="Y10" s="367"/>
      <c r="Z10" s="356"/>
      <c r="AA10" s="367"/>
      <c r="AB10" s="367"/>
      <c r="AC10" s="71" t="s">
        <v>958</v>
      </c>
      <c r="AD10" s="71" t="s">
        <v>959</v>
      </c>
      <c r="AE10" s="71" t="s">
        <v>37</v>
      </c>
      <c r="AF10" s="41">
        <f t="shared" si="3"/>
        <v>0.15</v>
      </c>
      <c r="AG10" s="231" t="s">
        <v>199</v>
      </c>
      <c r="AH10" s="41">
        <f t="shared" si="0"/>
        <v>0.15</v>
      </c>
      <c r="AI10" s="41">
        <f t="shared" si="1"/>
        <v>0.3</v>
      </c>
      <c r="AJ10" s="231" t="s">
        <v>200</v>
      </c>
      <c r="AK10" s="224" t="s">
        <v>240</v>
      </c>
      <c r="AL10" s="71"/>
      <c r="AM10" s="224" t="s">
        <v>23</v>
      </c>
      <c r="AN10" s="231" t="s">
        <v>960</v>
      </c>
      <c r="AO10" s="231" t="s">
        <v>24</v>
      </c>
      <c r="AP10" s="231" t="s">
        <v>311</v>
      </c>
      <c r="AQ10" s="231" t="s">
        <v>961</v>
      </c>
      <c r="AR10" s="231" t="s">
        <v>204</v>
      </c>
      <c r="AS10" s="231" t="s">
        <v>962</v>
      </c>
      <c r="AT10" s="231" t="s">
        <v>206</v>
      </c>
      <c r="AU10" s="231">
        <f>+AV9*AI10</f>
        <v>3.78E-2</v>
      </c>
      <c r="AV10" s="42">
        <f>+AV9-AU10</f>
        <v>8.8200000000000001E-2</v>
      </c>
      <c r="AW10" s="356"/>
      <c r="AX10" s="356"/>
      <c r="AY10" s="242">
        <v>4</v>
      </c>
      <c r="AZ10" s="43" t="s">
        <v>963</v>
      </c>
      <c r="BA10" s="246" t="s">
        <v>964</v>
      </c>
      <c r="BB10" s="247">
        <v>44197</v>
      </c>
      <c r="BC10" s="247">
        <v>44560</v>
      </c>
      <c r="BD10" s="246" t="s">
        <v>965</v>
      </c>
      <c r="BE10" s="256">
        <v>44439</v>
      </c>
      <c r="BF10" s="312" t="s">
        <v>966</v>
      </c>
      <c r="BG10" s="44">
        <v>44500</v>
      </c>
      <c r="BH10" s="313" t="s">
        <v>967</v>
      </c>
      <c r="BI10" s="44">
        <v>44561</v>
      </c>
      <c r="BJ10" s="287"/>
    </row>
    <row r="11" spans="1:62" ht="82.8" x14ac:dyDescent="0.3">
      <c r="A11" s="376" t="s">
        <v>240</v>
      </c>
      <c r="B11" s="355" t="s">
        <v>95</v>
      </c>
      <c r="C11" s="355" t="s">
        <v>89</v>
      </c>
      <c r="D11" s="355" t="s">
        <v>76</v>
      </c>
      <c r="E11" s="355" t="s">
        <v>34</v>
      </c>
      <c r="F11" s="420" t="s">
        <v>968</v>
      </c>
      <c r="G11" s="411" t="s">
        <v>1022</v>
      </c>
      <c r="H11" s="411" t="s">
        <v>970</v>
      </c>
      <c r="I11" s="420" t="s">
        <v>971</v>
      </c>
      <c r="J11" s="355" t="s">
        <v>92</v>
      </c>
      <c r="K11" s="355">
        <v>1</v>
      </c>
      <c r="L11" s="357">
        <f>IF(J11="Diaria",+(K11/360),IF(J11="Mensual",+(K11/12),IF(J11="Bimestral",+(K11/6),IF(J11="Trimestral",+(K11/4),IF(J11="Semestral",+(K11/2),IF(J11="Anual",+(K11/1),""))))))</f>
        <v>0.5</v>
      </c>
      <c r="M11" s="355" t="s">
        <v>29</v>
      </c>
      <c r="N11" s="35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55" t="s">
        <v>70</v>
      </c>
      <c r="P11" s="35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v>
      </c>
      <c r="Q11" s="355" t="s">
        <v>70</v>
      </c>
      <c r="R11" s="35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56" t="s">
        <v>70</v>
      </c>
      <c r="T11" s="356" t="s">
        <v>43</v>
      </c>
      <c r="U11" s="356">
        <f>+MAX(N11,P11,R11)</f>
        <v>0.2</v>
      </c>
      <c r="V11" s="369" t="str">
        <f>IF(L11&lt;=20%,"Muy baja",IF(L11&lt;=40%,"Baja",IF(L11&lt;=60%,"Media",IF(L11&lt;=80%,"Alta",IF(L11&lt;=100%,"Muy alta",IF(L11&gt;=100%,"Muy alta",""))))))</f>
        <v>Media</v>
      </c>
      <c r="W11" s="367">
        <f>+IFERROR(VLOOKUP(V11,Fórmula!$F$1:$G$6,2,FALSE),"")</f>
        <v>0.6</v>
      </c>
      <c r="X11" s="369" t="str">
        <f>IF(U11=20%,"Leve",IF(U11=40%,"Menor",IF(U11=60%,"Moderado",IF(U11=80%,"Mayor",IF(U11=100%,"Catastrófico","")))))</f>
        <v>Leve</v>
      </c>
      <c r="Y11" s="367">
        <f>+IFERROR(VLOOKUP(X11,Fórmula!$H$1:$I$6,2,FALSE),"")</f>
        <v>0.2</v>
      </c>
      <c r="Z11" s="356" t="str">
        <f>+IFERROR(VLOOKUP(V11&amp;X11,Fórmula!$C$2:$D$26,2,FALSE),"")</f>
        <v>Moderado</v>
      </c>
      <c r="AA11" s="367">
        <f>IF(Z11="Bajo",25%,IF(Z11="Moderado",50%,IF(Z11="Alto",75%,IF(Z11="Extremo",100%,""))))</f>
        <v>0.5</v>
      </c>
      <c r="AB11" s="368" t="s">
        <v>972</v>
      </c>
      <c r="AC11" s="235" t="str">
        <f>+AC8</f>
        <v>Proceso de inducción y reinducción</v>
      </c>
      <c r="AD11" s="71" t="s">
        <v>973</v>
      </c>
      <c r="AE11" s="71" t="s">
        <v>54</v>
      </c>
      <c r="AF11" s="41">
        <f>IF(AE11="Preventivo",25%,IF(AE11="Detectivo",15%,IF(AE11="Correctivo",10%,"")))</f>
        <v>0.25</v>
      </c>
      <c r="AG11" s="231" t="s">
        <v>199</v>
      </c>
      <c r="AH11" s="41">
        <f t="shared" ref="AH11:AH15" si="4">IF(AG11="Manual",15%,IF(AG11="Automático",25%,""))</f>
        <v>0.15</v>
      </c>
      <c r="AI11" s="41">
        <f t="shared" si="1"/>
        <v>0.4</v>
      </c>
      <c r="AJ11" s="231" t="s">
        <v>200</v>
      </c>
      <c r="AK11" s="224" t="s">
        <v>240</v>
      </c>
      <c r="AL11" s="71"/>
      <c r="AM11" s="224" t="s">
        <v>23</v>
      </c>
      <c r="AN11" s="71" t="s">
        <v>974</v>
      </c>
      <c r="AO11" s="231" t="s">
        <v>24</v>
      </c>
      <c r="AP11" s="71" t="str">
        <f>+AP8</f>
        <v>Cada 2 años
Cada ingreso de personal</v>
      </c>
      <c r="AQ11" s="71" t="str">
        <f>+AQ8</f>
        <v>Presentación de inducción
Registro inducción y reinducción</v>
      </c>
      <c r="AR11" s="231" t="s">
        <v>204</v>
      </c>
      <c r="AS11" s="71" t="str">
        <f>+AS8</f>
        <v>Jefe Unidad de Talento Humano</v>
      </c>
      <c r="AT11" s="231" t="s">
        <v>206</v>
      </c>
      <c r="AU11" s="231">
        <f>+AI11*AA11</f>
        <v>0.2</v>
      </c>
      <c r="AV11" s="42">
        <f>+AA11-AU11</f>
        <v>0.3</v>
      </c>
      <c r="AW11" s="356" t="str">
        <f>+IF(C11="Corrupción","Moderado",IF(AV13&lt;=25%,"Bajo",IF(AV13&lt;=50%,"Moderado",IF(AV13&lt;=75%,"Alto",IF(AV13&gt;75%,"Extremo","")))))</f>
        <v>Bajo</v>
      </c>
      <c r="AX11" s="356" t="s">
        <v>41</v>
      </c>
      <c r="AY11" s="69">
        <v>1</v>
      </c>
      <c r="AZ11" s="121" t="s">
        <v>975</v>
      </c>
      <c r="BA11" s="237" t="s">
        <v>909</v>
      </c>
      <c r="BB11" s="247">
        <v>44197</v>
      </c>
      <c r="BC11" s="247">
        <v>44561</v>
      </c>
      <c r="BD11" s="45" t="s">
        <v>976</v>
      </c>
      <c r="BE11" s="256">
        <v>44439</v>
      </c>
      <c r="BF11" s="241" t="s">
        <v>956</v>
      </c>
      <c r="BG11" s="44">
        <v>44500</v>
      </c>
      <c r="BH11" s="241" t="s">
        <v>957</v>
      </c>
      <c r="BI11" s="44">
        <v>44561</v>
      </c>
      <c r="BJ11" s="287"/>
    </row>
    <row r="12" spans="1:62" ht="69" x14ac:dyDescent="0.3">
      <c r="A12" s="376"/>
      <c r="B12" s="355"/>
      <c r="C12" s="355"/>
      <c r="D12" s="355"/>
      <c r="E12" s="355"/>
      <c r="F12" s="420"/>
      <c r="G12" s="411"/>
      <c r="H12" s="411"/>
      <c r="I12" s="420"/>
      <c r="J12" s="355"/>
      <c r="K12" s="355"/>
      <c r="L12" s="357"/>
      <c r="M12" s="355"/>
      <c r="N12" s="355"/>
      <c r="O12" s="355"/>
      <c r="P12" s="355"/>
      <c r="Q12" s="355"/>
      <c r="R12" s="355"/>
      <c r="S12" s="356"/>
      <c r="T12" s="356"/>
      <c r="U12" s="356"/>
      <c r="V12" s="369"/>
      <c r="W12" s="367"/>
      <c r="X12" s="369"/>
      <c r="Y12" s="367"/>
      <c r="Z12" s="356"/>
      <c r="AA12" s="367"/>
      <c r="AB12" s="368"/>
      <c r="AC12" s="71" t="s">
        <v>977</v>
      </c>
      <c r="AD12" s="71" t="s">
        <v>978</v>
      </c>
      <c r="AE12" s="71" t="s">
        <v>54</v>
      </c>
      <c r="AF12" s="41">
        <f t="shared" ref="AF12:AF13" si="5">IF(AE12="Preventivo",25%,IF(AE12="Detectivo",15%,IF(AE12="Correctivo",10%,"")))</f>
        <v>0.25</v>
      </c>
      <c r="AG12" s="231" t="s">
        <v>199</v>
      </c>
      <c r="AH12" s="41">
        <f t="shared" si="4"/>
        <v>0.15</v>
      </c>
      <c r="AI12" s="41">
        <f t="shared" si="1"/>
        <v>0.4</v>
      </c>
      <c r="AJ12" s="231" t="s">
        <v>200</v>
      </c>
      <c r="AK12" s="224" t="s">
        <v>191</v>
      </c>
      <c r="AL12" s="71" t="s">
        <v>933</v>
      </c>
      <c r="AM12" s="224" t="s">
        <v>23</v>
      </c>
      <c r="AN12" s="71" t="s">
        <v>979</v>
      </c>
      <c r="AO12" s="231" t="s">
        <v>24</v>
      </c>
      <c r="AP12" s="71" t="str">
        <f>+AP7</f>
        <v>Anual</v>
      </c>
      <c r="AQ12" s="71" t="s">
        <v>980</v>
      </c>
      <c r="AR12" s="231" t="s">
        <v>204</v>
      </c>
      <c r="AS12" s="71" t="str">
        <f>+AS7</f>
        <v>Jefe Unidad de Talento Humano</v>
      </c>
      <c r="AT12" s="231" t="s">
        <v>206</v>
      </c>
      <c r="AU12" s="231">
        <f>+AV11*AI12</f>
        <v>0.12</v>
      </c>
      <c r="AV12" s="42">
        <f>+AV11-AU12</f>
        <v>0.18</v>
      </c>
      <c r="AW12" s="356"/>
      <c r="AX12" s="356"/>
      <c r="AY12" s="69">
        <v>2</v>
      </c>
      <c r="AZ12" s="39" t="s">
        <v>981</v>
      </c>
      <c r="BA12" s="224" t="s">
        <v>909</v>
      </c>
      <c r="BB12" s="247">
        <v>44197</v>
      </c>
      <c r="BC12" s="247">
        <v>44561</v>
      </c>
      <c r="BD12" s="45" t="s">
        <v>982</v>
      </c>
      <c r="BE12" s="256">
        <v>44439</v>
      </c>
      <c r="BF12" s="241" t="s">
        <v>983</v>
      </c>
      <c r="BG12" s="44">
        <v>44500</v>
      </c>
      <c r="BH12" s="241" t="s">
        <v>983</v>
      </c>
      <c r="BI12" s="44">
        <v>44561</v>
      </c>
      <c r="BJ12" s="287"/>
    </row>
    <row r="13" spans="1:62" ht="124.2" x14ac:dyDescent="0.3">
      <c r="A13" s="376"/>
      <c r="B13" s="355"/>
      <c r="C13" s="355"/>
      <c r="D13" s="355"/>
      <c r="E13" s="355"/>
      <c r="F13" s="420"/>
      <c r="G13" s="411"/>
      <c r="H13" s="411"/>
      <c r="I13" s="420"/>
      <c r="J13" s="355"/>
      <c r="K13" s="355"/>
      <c r="L13" s="357"/>
      <c r="M13" s="355"/>
      <c r="N13" s="355"/>
      <c r="O13" s="355"/>
      <c r="P13" s="355"/>
      <c r="Q13" s="355"/>
      <c r="R13" s="355"/>
      <c r="S13" s="356"/>
      <c r="T13" s="356"/>
      <c r="U13" s="356"/>
      <c r="V13" s="369"/>
      <c r="W13" s="367"/>
      <c r="X13" s="369"/>
      <c r="Y13" s="367"/>
      <c r="Z13" s="356"/>
      <c r="AA13" s="367"/>
      <c r="AB13" s="368"/>
      <c r="AC13" s="71" t="s">
        <v>984</v>
      </c>
      <c r="AD13" s="71" t="s">
        <v>985</v>
      </c>
      <c r="AE13" s="71" t="s">
        <v>54</v>
      </c>
      <c r="AF13" s="41">
        <f t="shared" si="5"/>
        <v>0.25</v>
      </c>
      <c r="AG13" s="231" t="s">
        <v>199</v>
      </c>
      <c r="AH13" s="41">
        <f t="shared" si="4"/>
        <v>0.15</v>
      </c>
      <c r="AI13" s="41">
        <f t="shared" si="1"/>
        <v>0.4</v>
      </c>
      <c r="AJ13" s="231" t="s">
        <v>200</v>
      </c>
      <c r="AK13" s="224" t="s">
        <v>240</v>
      </c>
      <c r="AL13" s="71"/>
      <c r="AM13" s="224" t="s">
        <v>23</v>
      </c>
      <c r="AN13" s="231" t="s">
        <v>986</v>
      </c>
      <c r="AO13" s="231" t="s">
        <v>24</v>
      </c>
      <c r="AP13" s="231" t="s">
        <v>987</v>
      </c>
      <c r="AQ13" s="231" t="s">
        <v>988</v>
      </c>
      <c r="AR13" s="231" t="s">
        <v>204</v>
      </c>
      <c r="AS13" s="71" t="s">
        <v>989</v>
      </c>
      <c r="AT13" s="231" t="s">
        <v>206</v>
      </c>
      <c r="AU13" s="231">
        <f>+AV12*AI13</f>
        <v>7.1999999999999995E-2</v>
      </c>
      <c r="AV13" s="42">
        <f>+AV12-AU13</f>
        <v>0.108</v>
      </c>
      <c r="AW13" s="356"/>
      <c r="AX13" s="356"/>
      <c r="AY13" s="314">
        <v>3</v>
      </c>
      <c r="AZ13" s="67" t="s">
        <v>990</v>
      </c>
      <c r="BA13" s="237" t="s">
        <v>991</v>
      </c>
      <c r="BB13" s="247">
        <v>44197</v>
      </c>
      <c r="BC13" s="247">
        <v>44561</v>
      </c>
      <c r="BD13" s="241" t="s">
        <v>986</v>
      </c>
      <c r="BE13" s="256">
        <v>44439</v>
      </c>
      <c r="BF13" s="315" t="s">
        <v>992</v>
      </c>
      <c r="BG13" s="44">
        <v>44500</v>
      </c>
      <c r="BH13" s="258" t="s">
        <v>992</v>
      </c>
      <c r="BI13" s="44">
        <v>44561</v>
      </c>
      <c r="BJ13" s="287"/>
    </row>
    <row r="14" spans="1:62" ht="145.5" customHeight="1" x14ac:dyDescent="0.3">
      <c r="A14" s="376" t="s">
        <v>240</v>
      </c>
      <c r="B14" s="355" t="s">
        <v>95</v>
      </c>
      <c r="C14" s="355" t="s">
        <v>89</v>
      </c>
      <c r="D14" s="355" t="s">
        <v>76</v>
      </c>
      <c r="E14" s="355" t="s">
        <v>34</v>
      </c>
      <c r="F14" s="420" t="s">
        <v>993</v>
      </c>
      <c r="G14" s="411" t="s">
        <v>1303</v>
      </c>
      <c r="H14" s="411" t="s">
        <v>995</v>
      </c>
      <c r="I14" s="420" t="s">
        <v>996</v>
      </c>
      <c r="J14" s="355" t="s">
        <v>92</v>
      </c>
      <c r="K14" s="355">
        <v>1</v>
      </c>
      <c r="L14" s="357">
        <f>IF(J14="Diaria",+(K14/360),IF(J14="Mensual",+(K14/12),IF(J14="Bimestral",+(K14/6),IF(J14="Trimestral",+(K14/4),IF(J14="Semestral",+(K14/2),IF(J14="Anual",+(K14/1),""))))))</f>
        <v>0.5</v>
      </c>
      <c r="M14" s="355" t="s">
        <v>60</v>
      </c>
      <c r="N14" s="35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0.6</v>
      </c>
      <c r="O14" s="355" t="s">
        <v>46</v>
      </c>
      <c r="P14" s="35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0.4</v>
      </c>
      <c r="Q14" s="355" t="s">
        <v>70</v>
      </c>
      <c r="R14" s="35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6" t="s">
        <v>57</v>
      </c>
      <c r="T14" s="356" t="s">
        <v>58</v>
      </c>
      <c r="U14" s="356">
        <f>+MAX(N14,P14,R14)</f>
        <v>0.6</v>
      </c>
      <c r="V14" s="369" t="str">
        <f>IF(L14&lt;=20%,"Muy baja",IF(L14&lt;=40%,"Baja",IF(L14&lt;=60%,"Media",IF(L14&lt;=80%,"Alta",IF(L14&lt;=100%,"Muy alta",IF(L14&gt;=100%,"Muy alta",""))))))</f>
        <v>Media</v>
      </c>
      <c r="W14" s="367">
        <f>+IFERROR(VLOOKUP(V14,Fórmula!$F$1:$G$6,2,FALSE),"")</f>
        <v>0.6</v>
      </c>
      <c r="X14" s="369" t="str">
        <f>IF(U14=20%,"Leve",IF(U14=40%,"Menor",IF(U14=60%,"Moderado",IF(U14=80%,"Mayor",IF(U14=100%,"Catastrófico","")))))</f>
        <v>Moderado</v>
      </c>
      <c r="Y14" s="367">
        <f>+IFERROR(VLOOKUP(X14,Fórmula!$H$1:$I$6,2,FALSE),"")</f>
        <v>0.6</v>
      </c>
      <c r="Z14" s="356" t="str">
        <f>+IFERROR(VLOOKUP(V14&amp;X14,Fórmula!$C$2:$D$26,2,FALSE),"")</f>
        <v>Moderado</v>
      </c>
      <c r="AA14" s="367">
        <f>IF(Z14="Bajo",25%,IF(Z14="Moderado",50%,IF(Z14="Alto",75%,IF(Z14="Extremo",100%,""))))</f>
        <v>0.5</v>
      </c>
      <c r="AB14" s="367"/>
      <c r="AC14" s="71" t="str">
        <f>+AC7</f>
        <v>Identificación e implementación de los planes de capacitación y bienestar</v>
      </c>
      <c r="AD14" s="71" t="str">
        <f>+AD7</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a través de la intranet de la empresa y publicados en la página web en los meses de Enero y febrero de cada vigencia.</v>
      </c>
      <c r="AE14" s="71" t="s">
        <v>54</v>
      </c>
      <c r="AF14" s="41">
        <f>IF(AE14="Preventivo",25%,IF(AE14="Detectivo",15%,IF(AE14="Correctivo",10%,"")))</f>
        <v>0.25</v>
      </c>
      <c r="AG14" s="231" t="s">
        <v>199</v>
      </c>
      <c r="AH14" s="41">
        <f t="shared" si="4"/>
        <v>0.15</v>
      </c>
      <c r="AI14" s="41">
        <f t="shared" si="1"/>
        <v>0.4</v>
      </c>
      <c r="AJ14" s="231" t="s">
        <v>200</v>
      </c>
      <c r="AK14" s="224" t="s">
        <v>191</v>
      </c>
      <c r="AL14" s="71" t="str">
        <f>+AL7</f>
        <v>Cada una de las necesidades identificadas deben ser justificadas con el fin de analizar su viabilidad. Así mismo se deben justificar los rechazos o ajustes a las necesidades.</v>
      </c>
      <c r="AM14" s="224" t="s">
        <v>23</v>
      </c>
      <c r="AN14" s="71" t="s">
        <v>997</v>
      </c>
      <c r="AO14" s="231" t="s">
        <v>24</v>
      </c>
      <c r="AP14" s="71" t="str">
        <f>+AP7</f>
        <v>Anual</v>
      </c>
      <c r="AQ14" s="71" t="str">
        <f>+AQ7</f>
        <v>Plan de capacitación
Programa de bienestar</v>
      </c>
      <c r="AR14" s="231" t="s">
        <v>204</v>
      </c>
      <c r="AS14" s="71" t="str">
        <f>+AS7</f>
        <v>Jefe Unidad de Talento Humano</v>
      </c>
      <c r="AT14" s="231" t="s">
        <v>206</v>
      </c>
      <c r="AU14" s="231">
        <f>+AI14*AA14</f>
        <v>0.2</v>
      </c>
      <c r="AV14" s="42">
        <f>+AA14-AU14</f>
        <v>0.3</v>
      </c>
      <c r="AW14" s="356" t="str">
        <f>+IF(C14="Corrupción","Moderado",IF(AV15&lt;=25%,"Bajo",IF(AV15&lt;=50%,"Moderado",IF(AV15&lt;=75%,"Alto",IF(AV15&gt;75%,"Extremo","")))))</f>
        <v>Bajo</v>
      </c>
      <c r="AX14" s="356" t="s">
        <v>41</v>
      </c>
      <c r="AY14" s="120">
        <v>1</v>
      </c>
      <c r="AZ14" s="311" t="s">
        <v>936</v>
      </c>
      <c r="BA14" s="237" t="s">
        <v>142</v>
      </c>
      <c r="BB14" s="247">
        <v>44197</v>
      </c>
      <c r="BC14" s="247">
        <v>44560</v>
      </c>
      <c r="BD14" s="68" t="s">
        <v>809</v>
      </c>
      <c r="BE14" s="256">
        <v>44439</v>
      </c>
      <c r="BF14" s="241" t="s">
        <v>998</v>
      </c>
      <c r="BG14" s="44">
        <v>44500</v>
      </c>
      <c r="BH14" s="241" t="s">
        <v>999</v>
      </c>
      <c r="BI14" s="44">
        <v>44561</v>
      </c>
      <c r="BJ14" s="287"/>
    </row>
    <row r="15" spans="1:62" ht="62.25" customHeight="1" x14ac:dyDescent="0.3">
      <c r="A15" s="376"/>
      <c r="B15" s="355"/>
      <c r="C15" s="355"/>
      <c r="D15" s="355"/>
      <c r="E15" s="355"/>
      <c r="F15" s="420"/>
      <c r="G15" s="411"/>
      <c r="H15" s="411"/>
      <c r="I15" s="420"/>
      <c r="J15" s="355"/>
      <c r="K15" s="355"/>
      <c r="L15" s="357"/>
      <c r="M15" s="355"/>
      <c r="N15" s="355"/>
      <c r="O15" s="355"/>
      <c r="P15" s="355"/>
      <c r="Q15" s="355"/>
      <c r="R15" s="355"/>
      <c r="S15" s="356"/>
      <c r="T15" s="356"/>
      <c r="U15" s="356"/>
      <c r="V15" s="369"/>
      <c r="W15" s="367"/>
      <c r="X15" s="369"/>
      <c r="Y15" s="367"/>
      <c r="Z15" s="356"/>
      <c r="AA15" s="367"/>
      <c r="AB15" s="367"/>
      <c r="AC15" s="71" t="s">
        <v>1000</v>
      </c>
      <c r="AD15" s="71" t="s">
        <v>1001</v>
      </c>
      <c r="AE15" s="71" t="s">
        <v>37</v>
      </c>
      <c r="AF15" s="41">
        <f t="shared" ref="AF15" si="6">IF(AE15="Preventivo",25%,IF(AE15="Detectivo",15%,IF(AE15="Correctivo",10%,"")))</f>
        <v>0.15</v>
      </c>
      <c r="AG15" s="231" t="s">
        <v>199</v>
      </c>
      <c r="AH15" s="41">
        <f t="shared" si="4"/>
        <v>0.15</v>
      </c>
      <c r="AI15" s="41">
        <f t="shared" si="1"/>
        <v>0.3</v>
      </c>
      <c r="AJ15" s="231" t="s">
        <v>200</v>
      </c>
      <c r="AK15" s="224" t="s">
        <v>191</v>
      </c>
      <c r="AL15" s="71" t="s">
        <v>1002</v>
      </c>
      <c r="AM15" s="224" t="s">
        <v>23</v>
      </c>
      <c r="AN15" s="231" t="s">
        <v>1003</v>
      </c>
      <c r="AO15" s="231" t="s">
        <v>24</v>
      </c>
      <c r="AP15" s="231" t="s">
        <v>86</v>
      </c>
      <c r="AQ15" s="231" t="s">
        <v>1004</v>
      </c>
      <c r="AR15" s="231" t="s">
        <v>204</v>
      </c>
      <c r="AS15" s="231" t="s">
        <v>1005</v>
      </c>
      <c r="AT15" s="231" t="s">
        <v>206</v>
      </c>
      <c r="AU15" s="231">
        <f>+AV14*AI15</f>
        <v>0.09</v>
      </c>
      <c r="AV15" s="42">
        <f>+AV14-AU15</f>
        <v>0.21</v>
      </c>
      <c r="AW15" s="356"/>
      <c r="AX15" s="356"/>
      <c r="AY15" s="242">
        <v>2</v>
      </c>
      <c r="AZ15" s="71" t="s">
        <v>1006</v>
      </c>
      <c r="BA15" s="237" t="s">
        <v>142</v>
      </c>
      <c r="BB15" s="247">
        <v>44197</v>
      </c>
      <c r="BC15" s="247">
        <v>44560</v>
      </c>
      <c r="BD15" s="231" t="s">
        <v>1607</v>
      </c>
      <c r="BE15" s="256">
        <v>44439</v>
      </c>
      <c r="BF15" s="241" t="s">
        <v>983</v>
      </c>
      <c r="BG15" s="44">
        <v>44500</v>
      </c>
      <c r="BH15" s="241" t="s">
        <v>983</v>
      </c>
      <c r="BI15" s="44">
        <v>44561</v>
      </c>
      <c r="BJ15" s="287"/>
    </row>
    <row r="16" spans="1:62" ht="231" thickBot="1" x14ac:dyDescent="0.35">
      <c r="A16" s="220" t="s">
        <v>240</v>
      </c>
      <c r="B16" s="221" t="s">
        <v>95</v>
      </c>
      <c r="C16" s="221" t="s">
        <v>89</v>
      </c>
      <c r="D16" s="221" t="s">
        <v>12</v>
      </c>
      <c r="E16" s="221" t="s">
        <v>34</v>
      </c>
      <c r="F16" s="240" t="s">
        <v>1007</v>
      </c>
      <c r="G16" s="238" t="s">
        <v>1328</v>
      </c>
      <c r="H16" s="238" t="s">
        <v>1009</v>
      </c>
      <c r="I16" s="240" t="s">
        <v>1010</v>
      </c>
      <c r="J16" s="221" t="s">
        <v>63</v>
      </c>
      <c r="K16" s="221">
        <v>0</v>
      </c>
      <c r="L16" s="223">
        <f>IF(J16="Diaria",+(K16/360),IF(J16="Mensual",+(K16/12),IF(J16="Bimestral",+(K16/6),IF(J16="Trimestral",+(K16/4),IF(J16="Semestral",+(K16/2),IF(J16="Anual",+(K16/1),""))))))</f>
        <v>0</v>
      </c>
      <c r="M16" s="221" t="s">
        <v>29</v>
      </c>
      <c r="N16" s="221">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221" t="s">
        <v>70</v>
      </c>
      <c r="P16" s="221">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v>
      </c>
      <c r="Q16" s="221" t="s">
        <v>70</v>
      </c>
      <c r="R16" s="221">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218" t="s">
        <v>69</v>
      </c>
      <c r="T16" s="218" t="s">
        <v>58</v>
      </c>
      <c r="U16" s="316">
        <f>+MAX(N16,P16,R16)</f>
        <v>0.2</v>
      </c>
      <c r="V16" s="216" t="str">
        <f>IF(L16&lt;=20%,"Muy baja",IF(L16&lt;=40%,"Baja",IF(L16&lt;=60%,"Media",IF(L16&lt;=80%,"Alta",IF(L16&lt;=100%,"Muy alta",IF(L16&gt;=100%,"Muy alta",""))))))</f>
        <v>Muy baja</v>
      </c>
      <c r="W16" s="217">
        <f>+IFERROR(VLOOKUP(V16,Fórmula!$F$1:$G$6,2,FALSE),"")</f>
        <v>0.2</v>
      </c>
      <c r="X16" s="216" t="str">
        <f>IF(U16=20%,"Leve",IF(U16=40%,"Menor",IF(U16=60%,"Moderado",IF(U16=80%,"Mayor",IF(U16=100%,"Catastrófico","")))))</f>
        <v>Leve</v>
      </c>
      <c r="Y16" s="217">
        <f>+IFERROR(VLOOKUP(X16,Fórmula!$H$1:$I$6,2,FALSE),"")</f>
        <v>0.2</v>
      </c>
      <c r="Z16" s="218" t="str">
        <f>+IFERROR(VLOOKUP(V16&amp;X16,Fórmula!$C$2:$D$26,2,FALSE),"")</f>
        <v>Bajo</v>
      </c>
      <c r="AA16" s="217">
        <f>IF(Z16="Bajo",25%,IF(Z16="Moderado",50%,IF(Z16="Alto",75%,IF(Z16="Extremo",100%,""))))</f>
        <v>0.25</v>
      </c>
      <c r="AB16" s="219" t="s">
        <v>1011</v>
      </c>
      <c r="AC16" s="38" t="s">
        <v>1012</v>
      </c>
      <c r="AD16" s="38" t="s">
        <v>1013</v>
      </c>
      <c r="AE16" s="38" t="s">
        <v>54</v>
      </c>
      <c r="AF16" s="47">
        <f>IF(AE16="Preventivo",25%,IF(AE16="Detectivo",15%,IF(AE16="Correctivo",10%,"")))</f>
        <v>0.25</v>
      </c>
      <c r="AG16" s="222" t="s">
        <v>199</v>
      </c>
      <c r="AH16" s="47">
        <f t="shared" ref="AH16" si="7">IF(AG16="Manual",15%,IF(AG16="Automático",25%,""))</f>
        <v>0.15</v>
      </c>
      <c r="AI16" s="47">
        <f t="shared" si="1"/>
        <v>0.4</v>
      </c>
      <c r="AJ16" s="222" t="s">
        <v>200</v>
      </c>
      <c r="AK16" s="221" t="s">
        <v>191</v>
      </c>
      <c r="AL16" s="38" t="s">
        <v>1014</v>
      </c>
      <c r="AM16" s="221" t="s">
        <v>23</v>
      </c>
      <c r="AN16" s="222" t="s">
        <v>1015</v>
      </c>
      <c r="AO16" s="222" t="s">
        <v>24</v>
      </c>
      <c r="AP16" s="222" t="s">
        <v>63</v>
      </c>
      <c r="AQ16" s="222" t="s">
        <v>1016</v>
      </c>
      <c r="AR16" s="222" t="s">
        <v>204</v>
      </c>
      <c r="AS16" s="222" t="s">
        <v>1017</v>
      </c>
      <c r="AT16" s="222" t="s">
        <v>206</v>
      </c>
      <c r="AU16" s="222">
        <f>+AI16*AA16</f>
        <v>0.1</v>
      </c>
      <c r="AV16" s="249">
        <f>+AA16-AU16</f>
        <v>0.15</v>
      </c>
      <c r="AW16" s="218" t="str">
        <f>+IF(C16="Corrupción","Moderado",IF(AV16&lt;=25%,"Bajo",IF(AV16&lt;=50%,"Moderado",IF(AV16&lt;=75%,"Alto",IF(AV16&gt;75%,"Extremo","")))))</f>
        <v>Bajo</v>
      </c>
      <c r="AX16" s="218" t="s">
        <v>41</v>
      </c>
      <c r="AY16" s="92">
        <v>1</v>
      </c>
      <c r="AZ16" s="317" t="s">
        <v>1018</v>
      </c>
      <c r="BA16" s="238" t="str">
        <f>+AS16</f>
        <v>Profesional I (Unidad de Talento Humano)
Jefe de la Unidad de Talento Humano</v>
      </c>
      <c r="BB16" s="245">
        <v>44197</v>
      </c>
      <c r="BC16" s="245">
        <v>44560</v>
      </c>
      <c r="BD16" s="318" t="str">
        <f>+AQ16</f>
        <v>Base de datos de nómina en el aplicativo.
Nómina definitiva impresa.</v>
      </c>
      <c r="BE16" s="304">
        <v>44439</v>
      </c>
      <c r="BF16" s="319" t="s">
        <v>1019</v>
      </c>
      <c r="BG16" s="48">
        <v>44500</v>
      </c>
      <c r="BH16" s="134" t="s">
        <v>1020</v>
      </c>
      <c r="BI16" s="48">
        <v>44561</v>
      </c>
      <c r="BJ16" s="306"/>
    </row>
    <row r="17" spans="23:48" x14ac:dyDescent="0.3">
      <c r="W17" s="2"/>
      <c r="Y17" s="27"/>
      <c r="AF17" s="27"/>
      <c r="AG17" s="27"/>
      <c r="AH17" s="27"/>
      <c r="AI17" s="27"/>
      <c r="AV17" s="31"/>
    </row>
    <row r="18" spans="23:48" x14ac:dyDescent="0.3">
      <c r="W18" s="2"/>
      <c r="Y18" s="27"/>
      <c r="AF18" s="27"/>
      <c r="AG18" s="27"/>
      <c r="AH18" s="27"/>
      <c r="AI18" s="27"/>
      <c r="AV18" s="31"/>
    </row>
    <row r="19" spans="23:48" x14ac:dyDescent="0.3">
      <c r="W19" s="2"/>
      <c r="Y19" s="27"/>
      <c r="AF19" s="27"/>
      <c r="AG19" s="27"/>
      <c r="AH19" s="27"/>
      <c r="AI19" s="27"/>
      <c r="AV19" s="31"/>
    </row>
    <row r="20" spans="23:48" x14ac:dyDescent="0.3">
      <c r="W20" s="2"/>
      <c r="Y20" s="27"/>
      <c r="AF20" s="27"/>
      <c r="AG20" s="27"/>
      <c r="AH20" s="27"/>
      <c r="AI20" s="27"/>
      <c r="AV20" s="31"/>
    </row>
    <row r="21" spans="23:48" x14ac:dyDescent="0.3">
      <c r="W21" s="2"/>
      <c r="Y21" s="27"/>
      <c r="AF21" s="27"/>
      <c r="AG21" s="27"/>
      <c r="AH21" s="27"/>
      <c r="AI21" s="27"/>
      <c r="AV21" s="31"/>
    </row>
    <row r="22" spans="23:48" x14ac:dyDescent="0.3">
      <c r="W22" s="2"/>
      <c r="Y22" s="27"/>
      <c r="AF22" s="27"/>
      <c r="AG22" s="27"/>
      <c r="AH22" s="27"/>
      <c r="AI22" s="27"/>
      <c r="AV22" s="31"/>
    </row>
    <row r="23" spans="23:48" x14ac:dyDescent="0.3">
      <c r="W23" s="2"/>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row r="315" spans="23:48" x14ac:dyDescent="0.3">
      <c r="W315" s="27"/>
      <c r="Y315" s="27"/>
      <c r="AF315" s="27"/>
      <c r="AG315" s="27"/>
      <c r="AH315" s="27"/>
      <c r="AI315" s="27"/>
      <c r="AV315" s="31"/>
    </row>
    <row r="316" spans="23:48" x14ac:dyDescent="0.3">
      <c r="W316" s="27"/>
      <c r="Y316" s="27"/>
      <c r="AF316" s="27"/>
      <c r="AG316" s="27"/>
      <c r="AH316" s="27"/>
      <c r="AI316" s="27"/>
      <c r="AV316" s="31"/>
    </row>
    <row r="317" spans="23:48" x14ac:dyDescent="0.3">
      <c r="W317" s="27"/>
      <c r="Y317" s="27"/>
      <c r="AF317" s="27"/>
      <c r="AG317" s="27"/>
      <c r="AH317" s="27"/>
      <c r="AI317" s="27"/>
      <c r="AV317" s="31"/>
    </row>
    <row r="318" spans="23:48" x14ac:dyDescent="0.3">
      <c r="W318" s="27"/>
      <c r="Y318" s="27"/>
      <c r="AF318" s="27"/>
      <c r="AG318" s="27"/>
      <c r="AH318" s="27"/>
      <c r="AI318" s="27"/>
      <c r="AV318" s="31"/>
    </row>
  </sheetData>
  <sheetProtection formatCells="0" formatColumns="0" formatRows="0"/>
  <mergeCells count="149">
    <mergeCell ref="AX14:AX15"/>
    <mergeCell ref="W14:W15"/>
    <mergeCell ref="X14:X15"/>
    <mergeCell ref="Y14:Y15"/>
    <mergeCell ref="Z14:Z15"/>
    <mergeCell ref="AA14:AA15"/>
    <mergeCell ref="AB14:AB15"/>
    <mergeCell ref="H14:H15"/>
    <mergeCell ref="I14:I15"/>
    <mergeCell ref="M14:M15"/>
    <mergeCell ref="S14:S15"/>
    <mergeCell ref="T14:T15"/>
    <mergeCell ref="V14:V15"/>
    <mergeCell ref="L14:L15"/>
    <mergeCell ref="A14:A15"/>
    <mergeCell ref="B14:B15"/>
    <mergeCell ref="C14:C15"/>
    <mergeCell ref="D14:D15"/>
    <mergeCell ref="E14:E15"/>
    <mergeCell ref="F14:F15"/>
    <mergeCell ref="G14:G15"/>
    <mergeCell ref="AB11:AB13"/>
    <mergeCell ref="AW11:AW13"/>
    <mergeCell ref="A11:A13"/>
    <mergeCell ref="B11:B13"/>
    <mergeCell ref="C11:C13"/>
    <mergeCell ref="D11:D13"/>
    <mergeCell ref="E11:E13"/>
    <mergeCell ref="F11:F13"/>
    <mergeCell ref="N14:N15"/>
    <mergeCell ref="O14:O15"/>
    <mergeCell ref="P14:P15"/>
    <mergeCell ref="Q14:Q15"/>
    <mergeCell ref="R14:R15"/>
    <mergeCell ref="U14:U15"/>
    <mergeCell ref="AW14:AW15"/>
    <mergeCell ref="J14:J15"/>
    <mergeCell ref="K14:K15"/>
    <mergeCell ref="AX11:AX13"/>
    <mergeCell ref="V11:V13"/>
    <mergeCell ref="W11:W13"/>
    <mergeCell ref="X11:X13"/>
    <mergeCell ref="Y11:Y13"/>
    <mergeCell ref="Z11:Z13"/>
    <mergeCell ref="AA11:AA13"/>
    <mergeCell ref="G11:G13"/>
    <mergeCell ref="H11:H13"/>
    <mergeCell ref="I11:I13"/>
    <mergeCell ref="M11:M13"/>
    <mergeCell ref="S11:S13"/>
    <mergeCell ref="T11:T13"/>
    <mergeCell ref="N11:N13"/>
    <mergeCell ref="O11:O13"/>
    <mergeCell ref="P11:P13"/>
    <mergeCell ref="Q11:Q13"/>
    <mergeCell ref="R11:R13"/>
    <mergeCell ref="U11:U13"/>
    <mergeCell ref="J11:J13"/>
    <mergeCell ref="K11:K13"/>
    <mergeCell ref="L11:L13"/>
    <mergeCell ref="AX7:AX10"/>
    <mergeCell ref="AZ4:AZ5"/>
    <mergeCell ref="BA4:BA5"/>
    <mergeCell ref="BB4:BB5"/>
    <mergeCell ref="BC4:BC5"/>
    <mergeCell ref="BD4:BD5"/>
    <mergeCell ref="AY4:AY5"/>
    <mergeCell ref="X7:X10"/>
    <mergeCell ref="Y7:Y10"/>
    <mergeCell ref="Z7:Z10"/>
    <mergeCell ref="AA7:AA10"/>
    <mergeCell ref="AB7:AB10"/>
    <mergeCell ref="AW7:AW10"/>
    <mergeCell ref="AB4:AB6"/>
    <mergeCell ref="AW4:AW6"/>
    <mergeCell ref="AX4:AX6"/>
    <mergeCell ref="A7:A10"/>
    <mergeCell ref="B7:B10"/>
    <mergeCell ref="C7:C10"/>
    <mergeCell ref="D7:D10"/>
    <mergeCell ref="E7:E10"/>
    <mergeCell ref="F7:F10"/>
    <mergeCell ref="G7:G10"/>
    <mergeCell ref="H7:H10"/>
    <mergeCell ref="N7:N10"/>
    <mergeCell ref="M4:M6"/>
    <mergeCell ref="S4:S6"/>
    <mergeCell ref="T4:T6"/>
    <mergeCell ref="I7:I10"/>
    <mergeCell ref="M7:M10"/>
    <mergeCell ref="S7:S10"/>
    <mergeCell ref="T7:T10"/>
    <mergeCell ref="V7:V10"/>
    <mergeCell ref="W7:W10"/>
    <mergeCell ref="O7:O10"/>
    <mergeCell ref="P7:P10"/>
    <mergeCell ref="Q7:Q10"/>
    <mergeCell ref="R7:R10"/>
    <mergeCell ref="U7:U10"/>
    <mergeCell ref="J4:J6"/>
    <mergeCell ref="K4:K6"/>
    <mergeCell ref="L4:L6"/>
    <mergeCell ref="J7:J10"/>
    <mergeCell ref="K7:K10"/>
    <mergeCell ref="L7:L10"/>
    <mergeCell ref="A4:A6"/>
    <mergeCell ref="B4:B6"/>
    <mergeCell ref="C4:C6"/>
    <mergeCell ref="D4:D6"/>
    <mergeCell ref="E4:E6"/>
    <mergeCell ref="F4:F6"/>
    <mergeCell ref="BD2:BD3"/>
    <mergeCell ref="BE2:BJ2"/>
    <mergeCell ref="N4:N6"/>
    <mergeCell ref="O4:O6"/>
    <mergeCell ref="P4:P6"/>
    <mergeCell ref="Q4:Q6"/>
    <mergeCell ref="R4:R6"/>
    <mergeCell ref="U4:U6"/>
    <mergeCell ref="V4:V6"/>
    <mergeCell ref="W4:W6"/>
    <mergeCell ref="X4:X6"/>
    <mergeCell ref="Y4:Y6"/>
    <mergeCell ref="Z4:Z6"/>
    <mergeCell ref="AA4:AA6"/>
    <mergeCell ref="G4:G6"/>
    <mergeCell ref="H4:H6"/>
    <mergeCell ref="I4:I6"/>
    <mergeCell ref="G3:H3"/>
    <mergeCell ref="BC2:BC3"/>
    <mergeCell ref="A1:T2"/>
    <mergeCell ref="AC1:AT1"/>
    <mergeCell ref="AV1:AX1"/>
    <mergeCell ref="AY1:BJ1"/>
    <mergeCell ref="AC2:AC3"/>
    <mergeCell ref="AD2:AD3"/>
    <mergeCell ref="AE2:AH2"/>
    <mergeCell ref="AI2:AI3"/>
    <mergeCell ref="AJ2:AT2"/>
    <mergeCell ref="U1:AB2"/>
    <mergeCell ref="AK3:AL3"/>
    <mergeCell ref="AM3:AN3"/>
    <mergeCell ref="AO3:AP3"/>
    <mergeCell ref="AR3:AS3"/>
    <mergeCell ref="AU2:AW3"/>
    <mergeCell ref="AX2:AX3"/>
    <mergeCell ref="AY2:AZ3"/>
    <mergeCell ref="BA2:BA3"/>
    <mergeCell ref="BB2:BB3"/>
  </mergeCells>
  <conditionalFormatting sqref="AJ4:AK6">
    <cfRule type="containsText" dxfId="5852" priority="1330" operator="containsText" text="BAJA">
      <formula>NOT(ISERROR(SEARCH("BAJA",AJ4)))</formula>
    </cfRule>
    <cfRule type="containsText" dxfId="5851" priority="1331" operator="containsText" text="MEDIA">
      <formula>NOT(ISERROR(SEARCH("MEDIA",AJ4)))</formula>
    </cfRule>
    <cfRule type="containsText" dxfId="5850" priority="1332" operator="containsText" text="ALTA">
      <formula>NOT(ISERROR(SEARCH("ALTA",AJ4)))</formula>
    </cfRule>
  </conditionalFormatting>
  <conditionalFormatting sqref="AR4">
    <cfRule type="containsText" dxfId="5849" priority="1333" operator="containsText" text="BAJA">
      <formula>NOT(ISERROR(SEARCH("BAJA",AR4)))</formula>
    </cfRule>
    <cfRule type="containsText" dxfId="5848" priority="1334" operator="containsText" text="MEDIA">
      <formula>NOT(ISERROR(SEARCH("MEDIA",AR4)))</formula>
    </cfRule>
    <cfRule type="containsText" dxfId="5847" priority="1335" operator="containsText" text="ALTA">
      <formula>NOT(ISERROR(SEARCH("ALTA",AR4)))</formula>
    </cfRule>
  </conditionalFormatting>
  <conditionalFormatting sqref="AX4 Y4">
    <cfRule type="cellIs" dxfId="5846" priority="1284" operator="equal">
      <formula>100%</formula>
    </cfRule>
    <cfRule type="cellIs" dxfId="5845" priority="1285" operator="equal">
      <formula>80%</formula>
    </cfRule>
    <cfRule type="cellIs" dxfId="5844" priority="1286" operator="equal">
      <formula>60%</formula>
    </cfRule>
    <cfRule type="cellIs" dxfId="5843" priority="1287" operator="equal">
      <formula>40%</formula>
    </cfRule>
    <cfRule type="cellIs" dxfId="5842" priority="1288" operator="equal">
      <formula>0.2</formula>
    </cfRule>
    <cfRule type="containsText" dxfId="5841" priority="1302" operator="containsText" text="Extremo">
      <formula>NOT(ISERROR(SEARCH("Extremo",Y4)))</formula>
    </cfRule>
    <cfRule type="containsText" dxfId="5840" priority="1303" operator="containsText" text="Alto">
      <formula>NOT(ISERROR(SEARCH("Alto",Y4)))</formula>
    </cfRule>
    <cfRule type="containsText" dxfId="5839" priority="1304" operator="containsText" text="Bajo">
      <formula>NOT(ISERROR(SEARCH("Bajo",Y4)))</formula>
    </cfRule>
    <cfRule type="containsText" dxfId="5838" priority="1315" operator="containsText" text="Catastrófico">
      <formula>NOT(ISERROR(SEARCH("Catastrófico",Y4)))</formula>
    </cfRule>
    <cfRule type="containsText" dxfId="5837" priority="1316" operator="containsText" text="Mayor">
      <formula>NOT(ISERROR(SEARCH("Mayor",Y4)))</formula>
    </cfRule>
    <cfRule type="containsText" dxfId="5836" priority="1317" operator="containsText" text="Moderado">
      <formula>NOT(ISERROR(SEARCH("Moderado",Y4)))</formula>
    </cfRule>
    <cfRule type="containsText" dxfId="5835" priority="1318" operator="containsText" text="Menor">
      <formula>NOT(ISERROR(SEARCH("Menor",Y4)))</formula>
    </cfRule>
    <cfRule type="containsText" dxfId="5834" priority="1319" operator="containsText" text="Leve">
      <formula>NOT(ISERROR(SEARCH("Leve",Y4)))</formula>
    </cfRule>
    <cfRule type="containsText" dxfId="5833" priority="1325" operator="containsText" text="Muy a">
      <formula>NOT(ISERROR(SEARCH("Muy a",Y4)))</formula>
    </cfRule>
    <cfRule type="containsText" dxfId="5832" priority="1326" operator="containsText" text="Muy b">
      <formula>NOT(ISERROR(SEARCH("Muy b",Y4)))</formula>
    </cfRule>
    <cfRule type="containsText" dxfId="5831" priority="1327" operator="containsText" text="Baja">
      <formula>NOT(ISERROR(SEARCH("Baja",Y4)))</formula>
    </cfRule>
    <cfRule type="containsText" dxfId="5830" priority="1328" operator="containsText" text="Media">
      <formula>NOT(ISERROR(SEARCH("Media",Y4)))</formula>
    </cfRule>
    <cfRule type="containsText" dxfId="5829" priority="1329" operator="containsText" text="Alta">
      <formula>NOT(ISERROR(SEARCH("Alta",Y4)))</formula>
    </cfRule>
  </conditionalFormatting>
  <conditionalFormatting sqref="V4">
    <cfRule type="containsText" dxfId="5828" priority="1320" operator="containsText" text="Muy a">
      <formula>NOT(ISERROR(SEARCH("Muy a",V4)))</formula>
    </cfRule>
    <cfRule type="containsText" dxfId="5827" priority="1321" operator="containsText" text="Muy b">
      <formula>NOT(ISERROR(SEARCH("Muy b",V4)))</formula>
    </cfRule>
    <cfRule type="containsText" dxfId="5826" priority="1322" operator="containsText" text="Baja">
      <formula>NOT(ISERROR(SEARCH("Baja",V4)))</formula>
    </cfRule>
    <cfRule type="containsText" dxfId="5825" priority="1323" operator="containsText" text="Media">
      <formula>NOT(ISERROR(SEARCH("Media",V4)))</formula>
    </cfRule>
    <cfRule type="containsText" dxfId="5824" priority="1324" operator="containsText" text="Alta">
      <formula>NOT(ISERROR(SEARCH("Alta",V4)))</formula>
    </cfRule>
  </conditionalFormatting>
  <conditionalFormatting sqref="X4">
    <cfRule type="containsText" dxfId="5823" priority="1305" operator="containsText" text="Catastrófico">
      <formula>NOT(ISERROR(SEARCH("Catastrófico",X4)))</formula>
    </cfRule>
    <cfRule type="containsText" dxfId="5822" priority="1306" operator="containsText" text="Mayor">
      <formula>NOT(ISERROR(SEARCH("Mayor",X4)))</formula>
    </cfRule>
    <cfRule type="containsText" dxfId="5821" priority="1307" operator="containsText" text="Moderado">
      <formula>NOT(ISERROR(SEARCH("Moderado",X4)))</formula>
    </cfRule>
    <cfRule type="containsText" dxfId="5820" priority="1308" operator="containsText" text="Menor">
      <formula>NOT(ISERROR(SEARCH("Menor",X4)))</formula>
    </cfRule>
    <cfRule type="containsText" dxfId="5819" priority="1309" operator="containsText" text="Leve">
      <formula>NOT(ISERROR(SEARCH("Leve",X4)))</formula>
    </cfRule>
    <cfRule type="containsText" dxfId="5818" priority="1310" operator="containsText" text="Muy a">
      <formula>NOT(ISERROR(SEARCH("Muy a",X4)))</formula>
    </cfRule>
    <cfRule type="containsText" dxfId="5817" priority="1311" operator="containsText" text="Muy b">
      <formula>NOT(ISERROR(SEARCH("Muy b",X4)))</formula>
    </cfRule>
    <cfRule type="containsText" dxfId="5816" priority="1312" operator="containsText" text="Baja">
      <formula>NOT(ISERROR(SEARCH("Baja",X4)))</formula>
    </cfRule>
    <cfRule type="containsText" dxfId="5815" priority="1313" operator="containsText" text="Media">
      <formula>NOT(ISERROR(SEARCH("Media",X4)))</formula>
    </cfRule>
    <cfRule type="containsText" dxfId="5814" priority="1314" operator="containsText" text="Alta">
      <formula>NOT(ISERROR(SEARCH("Alta",X4)))</formula>
    </cfRule>
  </conditionalFormatting>
  <conditionalFormatting sqref="Z4">
    <cfRule type="containsText" dxfId="5813" priority="1289" operator="containsText" text="Extremo">
      <formula>NOT(ISERROR(SEARCH("Extremo",Z4)))</formula>
    </cfRule>
    <cfRule type="containsText" dxfId="5812" priority="1290" operator="containsText" text="Alto">
      <formula>NOT(ISERROR(SEARCH("Alto",Z4)))</formula>
    </cfRule>
    <cfRule type="containsText" dxfId="5811" priority="1291" operator="containsText" text="Bajo">
      <formula>NOT(ISERROR(SEARCH("Bajo",Z4)))</formula>
    </cfRule>
    <cfRule type="containsText" dxfId="5810" priority="1292" operator="containsText" text="Catastrófico">
      <formula>NOT(ISERROR(SEARCH("Catastrófico",Z4)))</formula>
    </cfRule>
    <cfRule type="containsText" dxfId="5809" priority="1293" operator="containsText" text="Mayor">
      <formula>NOT(ISERROR(SEARCH("Mayor",Z4)))</formula>
    </cfRule>
    <cfRule type="containsText" dxfId="5808" priority="1294" operator="containsText" text="Moderado">
      <formula>NOT(ISERROR(SEARCH("Moderado",Z4)))</formula>
    </cfRule>
    <cfRule type="containsText" dxfId="5807" priority="1295" operator="containsText" text="Menor">
      <formula>NOT(ISERROR(SEARCH("Menor",Z4)))</formula>
    </cfRule>
    <cfRule type="containsText" dxfId="5806" priority="1296" operator="containsText" text="Leve">
      <formula>NOT(ISERROR(SEARCH("Leve",Z4)))</formula>
    </cfRule>
    <cfRule type="containsText" dxfId="5805" priority="1297" operator="containsText" text="Muy a">
      <formula>NOT(ISERROR(SEARCH("Muy a",Z4)))</formula>
    </cfRule>
    <cfRule type="containsText" dxfId="5804" priority="1298" operator="containsText" text="Muy b">
      <formula>NOT(ISERROR(SEARCH("Muy b",Z4)))</formula>
    </cfRule>
    <cfRule type="containsText" dxfId="5803" priority="1299" operator="containsText" text="Baja">
      <formula>NOT(ISERROR(SEARCH("Baja",Z4)))</formula>
    </cfRule>
    <cfRule type="containsText" dxfId="5802" priority="1300" operator="containsText" text="Media">
      <formula>NOT(ISERROR(SEARCH("Media",Z4)))</formula>
    </cfRule>
    <cfRule type="containsText" dxfId="5801" priority="1301" operator="containsText" text="Alta">
      <formula>NOT(ISERROR(SEARCH("Alta",Z4)))</formula>
    </cfRule>
  </conditionalFormatting>
  <conditionalFormatting sqref="W4">
    <cfRule type="cellIs" dxfId="5800" priority="1266" operator="equal">
      <formula>100%</formula>
    </cfRule>
    <cfRule type="cellIs" dxfId="5799" priority="1267" operator="equal">
      <formula>80%</formula>
    </cfRule>
    <cfRule type="cellIs" dxfId="5798" priority="1268" operator="equal">
      <formula>60%</formula>
    </cfRule>
    <cfRule type="cellIs" dxfId="5797" priority="1269" operator="equal">
      <formula>40%</formula>
    </cfRule>
    <cfRule type="cellIs" dxfId="5796" priority="1270" operator="equal">
      <formula>0.2</formula>
    </cfRule>
    <cfRule type="containsText" dxfId="5795" priority="1271" operator="containsText" text="Extremo">
      <formula>NOT(ISERROR(SEARCH("Extremo",W4)))</formula>
    </cfRule>
    <cfRule type="containsText" dxfId="5794" priority="1272" operator="containsText" text="Alto">
      <formula>NOT(ISERROR(SEARCH("Alto",W4)))</formula>
    </cfRule>
    <cfRule type="containsText" dxfId="5793" priority="1273" operator="containsText" text="Bajo">
      <formula>NOT(ISERROR(SEARCH("Bajo",W4)))</formula>
    </cfRule>
    <cfRule type="containsText" dxfId="5792" priority="1274" operator="containsText" text="Catastrófico">
      <formula>NOT(ISERROR(SEARCH("Catastrófico",W4)))</formula>
    </cfRule>
    <cfRule type="containsText" dxfId="5791" priority="1275" operator="containsText" text="Mayor">
      <formula>NOT(ISERROR(SEARCH("Mayor",W4)))</formula>
    </cfRule>
    <cfRule type="containsText" dxfId="5790" priority="1276" operator="containsText" text="Moderado">
      <formula>NOT(ISERROR(SEARCH("Moderado",W4)))</formula>
    </cfRule>
    <cfRule type="containsText" dxfId="5789" priority="1277" operator="containsText" text="Menor">
      <formula>NOT(ISERROR(SEARCH("Menor",W4)))</formula>
    </cfRule>
    <cfRule type="containsText" dxfId="5788" priority="1278" operator="containsText" text="Leve">
      <formula>NOT(ISERROR(SEARCH("Leve",W4)))</formula>
    </cfRule>
    <cfRule type="containsText" dxfId="5787" priority="1279" operator="containsText" text="Muy a">
      <formula>NOT(ISERROR(SEARCH("Muy a",W4)))</formula>
    </cfRule>
    <cfRule type="containsText" dxfId="5786" priority="1280" operator="containsText" text="Muy b">
      <formula>NOT(ISERROR(SEARCH("Muy b",W4)))</formula>
    </cfRule>
    <cfRule type="containsText" dxfId="5785" priority="1281" operator="containsText" text="Baja">
      <formula>NOT(ISERROR(SEARCH("Baja",W4)))</formula>
    </cfRule>
    <cfRule type="containsText" dxfId="5784" priority="1282" operator="containsText" text="Media">
      <formula>NOT(ISERROR(SEARCH("Media",W4)))</formula>
    </cfRule>
    <cfRule type="containsText" dxfId="5783" priority="1283" operator="containsText" text="Alta">
      <formula>NOT(ISERROR(SEARCH("Alta",W4)))</formula>
    </cfRule>
  </conditionalFormatting>
  <conditionalFormatting sqref="AA4">
    <cfRule type="cellIs" dxfId="5782" priority="1249" operator="equal">
      <formula>100%</formula>
    </cfRule>
    <cfRule type="cellIs" dxfId="5781" priority="1250" operator="equal">
      <formula>75%</formula>
    </cfRule>
    <cfRule type="cellIs" dxfId="5780" priority="1251" operator="equal">
      <formula>50%</formula>
    </cfRule>
    <cfRule type="cellIs" dxfId="5779" priority="1252" operator="equal">
      <formula>25%</formula>
    </cfRule>
    <cfRule type="containsText" dxfId="5778" priority="1253" operator="containsText" text="Extremo">
      <formula>NOT(ISERROR(SEARCH("Extremo",AA4)))</formula>
    </cfRule>
    <cfRule type="containsText" dxfId="5777" priority="1254" operator="containsText" text="Alto">
      <formula>NOT(ISERROR(SEARCH("Alto",AA4)))</formula>
    </cfRule>
    <cfRule type="containsText" dxfId="5776" priority="1255" operator="containsText" text="Bajo">
      <formula>NOT(ISERROR(SEARCH("Bajo",AA4)))</formula>
    </cfRule>
    <cfRule type="containsText" dxfId="5775" priority="1256" operator="containsText" text="Catastrófico">
      <formula>NOT(ISERROR(SEARCH("Catastrófico",AA4)))</formula>
    </cfRule>
    <cfRule type="containsText" dxfId="5774" priority="1257" operator="containsText" text="Mayor">
      <formula>NOT(ISERROR(SEARCH("Mayor",AA4)))</formula>
    </cfRule>
    <cfRule type="containsText" dxfId="5773" priority="1258" operator="containsText" text="Moderado">
      <formula>NOT(ISERROR(SEARCH("Moderado",AA4)))</formula>
    </cfRule>
    <cfRule type="containsText" dxfId="5772" priority="1259" operator="containsText" text="Menor">
      <formula>NOT(ISERROR(SEARCH("Menor",AA4)))</formula>
    </cfRule>
    <cfRule type="containsText" dxfId="5771" priority="1260" operator="containsText" text="Leve">
      <formula>NOT(ISERROR(SEARCH("Leve",AA4)))</formula>
    </cfRule>
    <cfRule type="containsText" dxfId="5770" priority="1261" operator="containsText" text="Muy a">
      <formula>NOT(ISERROR(SEARCH("Muy a",AA4)))</formula>
    </cfRule>
    <cfRule type="containsText" dxfId="5769" priority="1262" operator="containsText" text="Muy b">
      <formula>NOT(ISERROR(SEARCH("Muy b",AA4)))</formula>
    </cfRule>
    <cfRule type="containsText" dxfId="5768" priority="1263" operator="containsText" text="Baja">
      <formula>NOT(ISERROR(SEARCH("Baja",AA4)))</formula>
    </cfRule>
    <cfRule type="containsText" dxfId="5767" priority="1264" operator="containsText" text="Media">
      <formula>NOT(ISERROR(SEARCH("Media",AA4)))</formula>
    </cfRule>
    <cfRule type="containsText" dxfId="5766" priority="1265" operator="containsText" text="Alta">
      <formula>NOT(ISERROR(SEARCH("Alta",AA4)))</formula>
    </cfRule>
  </conditionalFormatting>
  <conditionalFormatting sqref="AU4">
    <cfRule type="containsText" dxfId="5765" priority="1246" operator="containsText" text="BAJA">
      <formula>NOT(ISERROR(SEARCH("BAJA",AU4)))</formula>
    </cfRule>
    <cfRule type="containsText" dxfId="5764" priority="1247" operator="containsText" text="MEDIA">
      <formula>NOT(ISERROR(SEARCH("MEDIA",AU4)))</formula>
    </cfRule>
    <cfRule type="containsText" dxfId="5763" priority="1248" operator="containsText" text="ALTA">
      <formula>NOT(ISERROR(SEARCH("ALTA",AU4)))</formula>
    </cfRule>
  </conditionalFormatting>
  <conditionalFormatting sqref="AU5:AU6">
    <cfRule type="containsText" dxfId="5762" priority="1243" operator="containsText" text="BAJA">
      <formula>NOT(ISERROR(SEARCH("BAJA",AU5)))</formula>
    </cfRule>
    <cfRule type="containsText" dxfId="5761" priority="1244" operator="containsText" text="MEDIA">
      <formula>NOT(ISERROR(SEARCH("MEDIA",AU5)))</formula>
    </cfRule>
    <cfRule type="containsText" dxfId="5760" priority="1245" operator="containsText" text="ALTA">
      <formula>NOT(ISERROR(SEARCH("ALTA",AU5)))</formula>
    </cfRule>
  </conditionalFormatting>
  <conditionalFormatting sqref="AW4">
    <cfRule type="cellIs" dxfId="5759" priority="1225" operator="equal">
      <formula>100%</formula>
    </cfRule>
    <cfRule type="cellIs" dxfId="5758" priority="1226" operator="equal">
      <formula>80%</formula>
    </cfRule>
    <cfRule type="cellIs" dxfId="5757" priority="1227" operator="equal">
      <formula>60%</formula>
    </cfRule>
    <cfRule type="cellIs" dxfId="5756" priority="1228" operator="equal">
      <formula>40%</formula>
    </cfRule>
    <cfRule type="cellIs" dxfId="5755" priority="1229" operator="equal">
      <formula>0.2</formula>
    </cfRule>
    <cfRule type="containsText" dxfId="5754" priority="1230" operator="containsText" text="Extremo">
      <formula>NOT(ISERROR(SEARCH("Extremo",AW4)))</formula>
    </cfRule>
    <cfRule type="containsText" dxfId="5753" priority="1231" operator="containsText" text="Alto">
      <formula>NOT(ISERROR(SEARCH("Alto",AW4)))</formula>
    </cfRule>
    <cfRule type="containsText" dxfId="5752" priority="1232" operator="containsText" text="Bajo">
      <formula>NOT(ISERROR(SEARCH("Bajo",AW4)))</formula>
    </cfRule>
    <cfRule type="containsText" dxfId="5751" priority="1233" operator="containsText" text="Catastrófico">
      <formula>NOT(ISERROR(SEARCH("Catastrófico",AW4)))</formula>
    </cfRule>
    <cfRule type="containsText" dxfId="5750" priority="1234" operator="containsText" text="Mayor">
      <formula>NOT(ISERROR(SEARCH("Mayor",AW4)))</formula>
    </cfRule>
    <cfRule type="containsText" dxfId="5749" priority="1235" operator="containsText" text="Moderado">
      <formula>NOT(ISERROR(SEARCH("Moderado",AW4)))</formula>
    </cfRule>
    <cfRule type="containsText" dxfId="5748" priority="1236" operator="containsText" text="Menor">
      <formula>NOT(ISERROR(SEARCH("Menor",AW4)))</formula>
    </cfRule>
    <cfRule type="containsText" dxfId="5747" priority="1237" operator="containsText" text="Leve">
      <formula>NOT(ISERROR(SEARCH("Leve",AW4)))</formula>
    </cfRule>
    <cfRule type="containsText" dxfId="5746" priority="1238" operator="containsText" text="Muy a">
      <formula>NOT(ISERROR(SEARCH("Muy a",AW4)))</formula>
    </cfRule>
    <cfRule type="containsText" dxfId="5745" priority="1239" operator="containsText" text="Muy b">
      <formula>NOT(ISERROR(SEARCH("Muy b",AW4)))</formula>
    </cfRule>
    <cfRule type="containsText" dxfId="5744" priority="1240" operator="containsText" text="Baja">
      <formula>NOT(ISERROR(SEARCH("Baja",AW4)))</formula>
    </cfRule>
    <cfRule type="containsText" dxfId="5743" priority="1241" operator="containsText" text="Media">
      <formula>NOT(ISERROR(SEARCH("Media",AW4)))</formula>
    </cfRule>
    <cfRule type="containsText" dxfId="5742" priority="1242" operator="containsText" text="Alta">
      <formula>NOT(ISERROR(SEARCH("Alta",AW4)))</formula>
    </cfRule>
  </conditionalFormatting>
  <conditionalFormatting sqref="AV4">
    <cfRule type="cellIs" dxfId="5741" priority="1218" operator="greaterThan">
      <formula>75%</formula>
    </cfRule>
    <cfRule type="cellIs" dxfId="5740" priority="1219" operator="between">
      <formula>51%</formula>
      <formula>75%</formula>
    </cfRule>
    <cfRule type="cellIs" dxfId="5739" priority="1220" operator="between">
      <formula>26%</formula>
      <formula>50%</formula>
    </cfRule>
    <cfRule type="cellIs" dxfId="5738" priority="1221" operator="between">
      <formula>0%</formula>
      <formula>25%</formula>
    </cfRule>
    <cfRule type="containsText" dxfId="5737" priority="1222" operator="containsText" text="BAJA">
      <formula>NOT(ISERROR(SEARCH("BAJA",AV4)))</formula>
    </cfRule>
    <cfRule type="containsText" dxfId="5736" priority="1223" operator="containsText" text="MEDIA">
      <formula>NOT(ISERROR(SEARCH("MEDIA",AV4)))</formula>
    </cfRule>
    <cfRule type="containsText" dxfId="5735" priority="1224" operator="containsText" text="ALTA">
      <formula>NOT(ISERROR(SEARCH("ALTA",AV4)))</formula>
    </cfRule>
  </conditionalFormatting>
  <conditionalFormatting sqref="AV5:AV6">
    <cfRule type="cellIs" dxfId="5734" priority="1211" operator="greaterThan">
      <formula>75%</formula>
    </cfRule>
    <cfRule type="cellIs" dxfId="5733" priority="1212" operator="between">
      <formula>51%</formula>
      <formula>75%</formula>
    </cfRule>
    <cfRule type="cellIs" dxfId="5732" priority="1213" operator="between">
      <formula>26%</formula>
      <formula>50%</formula>
    </cfRule>
    <cfRule type="cellIs" dxfId="5731" priority="1214" operator="between">
      <formula>0%</formula>
      <formula>25%</formula>
    </cfRule>
    <cfRule type="containsText" dxfId="5730" priority="1215" operator="containsText" text="BAJA">
      <formula>NOT(ISERROR(SEARCH("BAJA",AV5)))</formula>
    </cfRule>
    <cfRule type="containsText" dxfId="5729" priority="1216" operator="containsText" text="MEDIA">
      <formula>NOT(ISERROR(SEARCH("MEDIA",AV5)))</formula>
    </cfRule>
    <cfRule type="containsText" dxfId="5728" priority="1217" operator="containsText" text="ALTA">
      <formula>NOT(ISERROR(SEARCH("ALTA",AV5)))</formula>
    </cfRule>
  </conditionalFormatting>
  <conditionalFormatting sqref="S4">
    <cfRule type="cellIs" dxfId="5727" priority="1178" operator="equal">
      <formula>100%</formula>
    </cfRule>
    <cfRule type="cellIs" dxfId="5726" priority="1179" operator="equal">
      <formula>80%</formula>
    </cfRule>
    <cfRule type="cellIs" dxfId="5725" priority="1180" operator="equal">
      <formula>60%</formula>
    </cfRule>
    <cfRule type="cellIs" dxfId="5724" priority="1181" operator="equal">
      <formula>40%</formula>
    </cfRule>
    <cfRule type="cellIs" dxfId="5723" priority="1182" operator="equal">
      <formula>0.2</formula>
    </cfRule>
    <cfRule type="containsText" dxfId="5722" priority="1183" operator="containsText" text="Extremo">
      <formula>NOT(ISERROR(SEARCH("Extremo",S4)))</formula>
    </cfRule>
    <cfRule type="containsText" dxfId="5721" priority="1184" operator="containsText" text="Alto">
      <formula>NOT(ISERROR(SEARCH("Alto",S4)))</formula>
    </cfRule>
    <cfRule type="containsText" dxfId="5720" priority="1185" operator="containsText" text="Bajo">
      <formula>NOT(ISERROR(SEARCH("Bajo",S4)))</formula>
    </cfRule>
    <cfRule type="containsText" dxfId="5719" priority="1186" operator="containsText" text="Catastrófico">
      <formula>NOT(ISERROR(SEARCH("Catastrófico",S4)))</formula>
    </cfRule>
    <cfRule type="containsText" dxfId="5718" priority="1187" operator="containsText" text="Mayor">
      <formula>NOT(ISERROR(SEARCH("Mayor",S4)))</formula>
    </cfRule>
    <cfRule type="containsText" dxfId="5717" priority="1188" operator="containsText" text="Moderado">
      <formula>NOT(ISERROR(SEARCH("Moderado",S4)))</formula>
    </cfRule>
    <cfRule type="containsText" dxfId="5716" priority="1189" operator="containsText" text="Menor">
      <formula>NOT(ISERROR(SEARCH("Menor",S4)))</formula>
    </cfRule>
    <cfRule type="containsText" dxfId="5715" priority="1190" operator="containsText" text="Leve">
      <formula>NOT(ISERROR(SEARCH("Leve",S4)))</formula>
    </cfRule>
    <cfRule type="containsText" dxfId="5714" priority="1191" operator="containsText" text="Muy a">
      <formula>NOT(ISERROR(SEARCH("Muy a",S4)))</formula>
    </cfRule>
    <cfRule type="containsText" dxfId="5713" priority="1192" operator="containsText" text="Muy b">
      <formula>NOT(ISERROR(SEARCH("Muy b",S4)))</formula>
    </cfRule>
    <cfRule type="containsText" dxfId="5712" priority="1193" operator="containsText" text="Baja">
      <formula>NOT(ISERROR(SEARCH("Baja",S4)))</formula>
    </cfRule>
    <cfRule type="containsText" dxfId="5711" priority="1194" operator="containsText" text="Media">
      <formula>NOT(ISERROR(SEARCH("Media",S4)))</formula>
    </cfRule>
    <cfRule type="containsText" dxfId="5710" priority="1195" operator="containsText" text="Alta">
      <formula>NOT(ISERROR(SEARCH("Alta",S4)))</formula>
    </cfRule>
  </conditionalFormatting>
  <conditionalFormatting sqref="T4">
    <cfRule type="cellIs" dxfId="5709" priority="1160" operator="equal">
      <formula>100%</formula>
    </cfRule>
    <cfRule type="cellIs" dxfId="5708" priority="1161" operator="equal">
      <formula>80%</formula>
    </cfRule>
    <cfRule type="cellIs" dxfId="5707" priority="1162" operator="equal">
      <formula>60%</formula>
    </cfRule>
    <cfRule type="cellIs" dxfId="5706" priority="1163" operator="equal">
      <formula>40%</formula>
    </cfRule>
    <cfRule type="cellIs" dxfId="5705" priority="1164" operator="equal">
      <formula>0.2</formula>
    </cfRule>
    <cfRule type="containsText" dxfId="5704" priority="1165" operator="containsText" text="Extremo">
      <formula>NOT(ISERROR(SEARCH("Extremo",T4)))</formula>
    </cfRule>
    <cfRule type="containsText" dxfId="5703" priority="1166" operator="containsText" text="Alto">
      <formula>NOT(ISERROR(SEARCH("Alto",T4)))</formula>
    </cfRule>
    <cfRule type="containsText" dxfId="5702" priority="1167" operator="containsText" text="Bajo">
      <formula>NOT(ISERROR(SEARCH("Bajo",T4)))</formula>
    </cfRule>
    <cfRule type="containsText" dxfId="5701" priority="1168" operator="containsText" text="Catastrófico">
      <formula>NOT(ISERROR(SEARCH("Catastrófico",T4)))</formula>
    </cfRule>
    <cfRule type="containsText" dxfId="5700" priority="1169" operator="containsText" text="Mayor">
      <formula>NOT(ISERROR(SEARCH("Mayor",T4)))</formula>
    </cfRule>
    <cfRule type="containsText" dxfId="5699" priority="1170" operator="containsText" text="Moderado">
      <formula>NOT(ISERROR(SEARCH("Moderado",T4)))</formula>
    </cfRule>
    <cfRule type="containsText" dxfId="5698" priority="1171" operator="containsText" text="Menor">
      <formula>NOT(ISERROR(SEARCH("Menor",T4)))</formula>
    </cfRule>
    <cfRule type="containsText" dxfId="5697" priority="1172" operator="containsText" text="Leve">
      <formula>NOT(ISERROR(SEARCH("Leve",T4)))</formula>
    </cfRule>
    <cfRule type="containsText" dxfId="5696" priority="1173" operator="containsText" text="Muy a">
      <formula>NOT(ISERROR(SEARCH("Muy a",T4)))</formula>
    </cfRule>
    <cfRule type="containsText" dxfId="5695" priority="1174" operator="containsText" text="Muy b">
      <formula>NOT(ISERROR(SEARCH("Muy b",T4)))</formula>
    </cfRule>
    <cfRule type="containsText" dxfId="5694" priority="1175" operator="containsText" text="Baja">
      <formula>NOT(ISERROR(SEARCH("Baja",T4)))</formula>
    </cfRule>
    <cfRule type="containsText" dxfId="5693" priority="1176" operator="containsText" text="Media">
      <formula>NOT(ISERROR(SEARCH("Media",T4)))</formula>
    </cfRule>
    <cfRule type="containsText" dxfId="5692" priority="1177" operator="containsText" text="Alta">
      <formula>NOT(ISERROR(SEARCH("Alta",T4)))</formula>
    </cfRule>
  </conditionalFormatting>
  <conditionalFormatting sqref="AN11">
    <cfRule type="containsText" dxfId="5691" priority="509" operator="containsText" text="BAJA">
      <formula>NOT(ISERROR(SEARCH("BAJA",AN11)))</formula>
    </cfRule>
    <cfRule type="containsText" dxfId="5690" priority="510" operator="containsText" text="MEDIA">
      <formula>NOT(ISERROR(SEARCH("MEDIA",AN11)))</formula>
    </cfRule>
    <cfRule type="containsText" dxfId="5689" priority="511" operator="containsText" text="ALTA">
      <formula>NOT(ISERROR(SEARCH("ALTA",AN11)))</formula>
    </cfRule>
  </conditionalFormatting>
  <conditionalFormatting sqref="AC13">
    <cfRule type="containsText" dxfId="5688" priority="512" operator="containsText" text="BAJA">
      <formula>NOT(ISERROR(SEARCH("BAJA",AC13)))</formula>
    </cfRule>
    <cfRule type="containsText" dxfId="5687" priority="513" operator="containsText" text="MEDIA">
      <formula>NOT(ISERROR(SEARCH("MEDIA",AC13)))</formula>
    </cfRule>
    <cfRule type="containsText" dxfId="5686" priority="514" operator="containsText" text="ALTA">
      <formula>NOT(ISERROR(SEARCH("ALTA",AC13)))</formula>
    </cfRule>
  </conditionalFormatting>
  <conditionalFormatting sqref="S14">
    <cfRule type="cellIs" dxfId="5685" priority="354" operator="equal">
      <formula>100%</formula>
    </cfRule>
    <cfRule type="cellIs" dxfId="5684" priority="355" operator="equal">
      <formula>80%</formula>
    </cfRule>
    <cfRule type="cellIs" dxfId="5683" priority="356" operator="equal">
      <formula>60%</formula>
    </cfRule>
    <cfRule type="cellIs" dxfId="5682" priority="357" operator="equal">
      <formula>40%</formula>
    </cfRule>
    <cfRule type="cellIs" dxfId="5681" priority="358" operator="equal">
      <formula>0.2</formula>
    </cfRule>
    <cfRule type="containsText" dxfId="5680" priority="359" operator="containsText" text="Extremo">
      <formula>NOT(ISERROR(SEARCH("Extremo",S14)))</formula>
    </cfRule>
    <cfRule type="containsText" dxfId="5679" priority="360" operator="containsText" text="Alto">
      <formula>NOT(ISERROR(SEARCH("Alto",S14)))</formula>
    </cfRule>
    <cfRule type="containsText" dxfId="5678" priority="361" operator="containsText" text="Bajo">
      <formula>NOT(ISERROR(SEARCH("Bajo",S14)))</formula>
    </cfRule>
    <cfRule type="containsText" dxfId="5677" priority="362" operator="containsText" text="Catastrófico">
      <formula>NOT(ISERROR(SEARCH("Catastrófico",S14)))</formula>
    </cfRule>
    <cfRule type="containsText" dxfId="5676" priority="363" operator="containsText" text="Mayor">
      <formula>NOT(ISERROR(SEARCH("Mayor",S14)))</formula>
    </cfRule>
    <cfRule type="containsText" dxfId="5675" priority="364" operator="containsText" text="Moderado">
      <formula>NOT(ISERROR(SEARCH("Moderado",S14)))</formula>
    </cfRule>
    <cfRule type="containsText" dxfId="5674" priority="365" operator="containsText" text="Menor">
      <formula>NOT(ISERROR(SEARCH("Menor",S14)))</formula>
    </cfRule>
    <cfRule type="containsText" dxfId="5673" priority="366" operator="containsText" text="Leve">
      <formula>NOT(ISERROR(SEARCH("Leve",S14)))</formula>
    </cfRule>
    <cfRule type="containsText" dxfId="5672" priority="367" operator="containsText" text="Muy a">
      <formula>NOT(ISERROR(SEARCH("Muy a",S14)))</formula>
    </cfRule>
    <cfRule type="containsText" dxfId="5671" priority="368" operator="containsText" text="Muy b">
      <formula>NOT(ISERROR(SEARCH("Muy b",S14)))</formula>
    </cfRule>
    <cfRule type="containsText" dxfId="5670" priority="369" operator="containsText" text="Baja">
      <formula>NOT(ISERROR(SEARCH("Baja",S14)))</formula>
    </cfRule>
    <cfRule type="containsText" dxfId="5669" priority="370" operator="containsText" text="Media">
      <formula>NOT(ISERROR(SEARCH("Media",S14)))</formula>
    </cfRule>
    <cfRule type="containsText" dxfId="5668" priority="371" operator="containsText" text="Alta">
      <formula>NOT(ISERROR(SEARCH("Alta",S14)))</formula>
    </cfRule>
  </conditionalFormatting>
  <conditionalFormatting sqref="AJ7:AK10">
    <cfRule type="containsText" dxfId="5667" priority="975" operator="containsText" text="BAJA">
      <formula>NOT(ISERROR(SEARCH("BAJA",AJ7)))</formula>
    </cfRule>
    <cfRule type="containsText" dxfId="5666" priority="976" operator="containsText" text="MEDIA">
      <formula>NOT(ISERROR(SEARCH("MEDIA",AJ7)))</formula>
    </cfRule>
    <cfRule type="containsText" dxfId="5665" priority="977" operator="containsText" text="ALTA">
      <formula>NOT(ISERROR(SEARCH("ALTA",AJ7)))</formula>
    </cfRule>
  </conditionalFormatting>
  <conditionalFormatting sqref="AR7">
    <cfRule type="containsText" dxfId="5664" priority="978" operator="containsText" text="BAJA">
      <formula>NOT(ISERROR(SEARCH("BAJA",AR7)))</formula>
    </cfRule>
    <cfRule type="containsText" dxfId="5663" priority="979" operator="containsText" text="MEDIA">
      <formula>NOT(ISERROR(SEARCH("MEDIA",AR7)))</formula>
    </cfRule>
    <cfRule type="containsText" dxfId="5662" priority="980" operator="containsText" text="ALTA">
      <formula>NOT(ISERROR(SEARCH("ALTA",AR7)))</formula>
    </cfRule>
  </conditionalFormatting>
  <conditionalFormatting sqref="AX7">
    <cfRule type="cellIs" dxfId="5661" priority="929" operator="equal">
      <formula>100%</formula>
    </cfRule>
    <cfRule type="cellIs" dxfId="5660" priority="930" operator="equal">
      <formula>80%</formula>
    </cfRule>
    <cfRule type="cellIs" dxfId="5659" priority="931" operator="equal">
      <formula>60%</formula>
    </cfRule>
    <cfRule type="cellIs" dxfId="5658" priority="932" operator="equal">
      <formula>40%</formula>
    </cfRule>
    <cfRule type="cellIs" dxfId="5657" priority="933" operator="equal">
      <formula>0.2</formula>
    </cfRule>
    <cfRule type="containsText" dxfId="5656" priority="947" operator="containsText" text="Extremo">
      <formula>NOT(ISERROR(SEARCH("Extremo",AX7)))</formula>
    </cfRule>
    <cfRule type="containsText" dxfId="5655" priority="948" operator="containsText" text="Alto">
      <formula>NOT(ISERROR(SEARCH("Alto",AX7)))</formula>
    </cfRule>
    <cfRule type="containsText" dxfId="5654" priority="949" operator="containsText" text="Bajo">
      <formula>NOT(ISERROR(SEARCH("Bajo",AX7)))</formula>
    </cfRule>
    <cfRule type="containsText" dxfId="5653" priority="960" operator="containsText" text="Catastrófico">
      <formula>NOT(ISERROR(SEARCH("Catastrófico",AX7)))</formula>
    </cfRule>
    <cfRule type="containsText" dxfId="5652" priority="961" operator="containsText" text="Mayor">
      <formula>NOT(ISERROR(SEARCH("Mayor",AX7)))</formula>
    </cfRule>
    <cfRule type="containsText" dxfId="5651" priority="962" operator="containsText" text="Moderado">
      <formula>NOT(ISERROR(SEARCH("Moderado",AX7)))</formula>
    </cfRule>
    <cfRule type="containsText" dxfId="5650" priority="963" operator="containsText" text="Menor">
      <formula>NOT(ISERROR(SEARCH("Menor",AX7)))</formula>
    </cfRule>
    <cfRule type="containsText" dxfId="5649" priority="964" operator="containsText" text="Leve">
      <formula>NOT(ISERROR(SEARCH("Leve",AX7)))</formula>
    </cfRule>
    <cfRule type="containsText" dxfId="5648" priority="970" operator="containsText" text="Muy a">
      <formula>NOT(ISERROR(SEARCH("Muy a",AX7)))</formula>
    </cfRule>
    <cfRule type="containsText" dxfId="5647" priority="971" operator="containsText" text="Muy b">
      <formula>NOT(ISERROR(SEARCH("Muy b",AX7)))</formula>
    </cfRule>
    <cfRule type="containsText" dxfId="5646" priority="972" operator="containsText" text="Baja">
      <formula>NOT(ISERROR(SEARCH("Baja",AX7)))</formula>
    </cfRule>
    <cfRule type="containsText" dxfId="5645" priority="973" operator="containsText" text="Media">
      <formula>NOT(ISERROR(SEARCH("Media",AX7)))</formula>
    </cfRule>
    <cfRule type="containsText" dxfId="5644" priority="974" operator="containsText" text="Alta">
      <formula>NOT(ISERROR(SEARCH("Alta",AX7)))</formula>
    </cfRule>
  </conditionalFormatting>
  <conditionalFormatting sqref="V7">
    <cfRule type="containsText" dxfId="5643" priority="965" operator="containsText" text="Muy a">
      <formula>NOT(ISERROR(SEARCH("Muy a",V7)))</formula>
    </cfRule>
    <cfRule type="containsText" dxfId="5642" priority="966" operator="containsText" text="Muy b">
      <formula>NOT(ISERROR(SEARCH("Muy b",V7)))</formula>
    </cfRule>
    <cfRule type="containsText" dxfId="5641" priority="967" operator="containsText" text="Baja">
      <formula>NOT(ISERROR(SEARCH("Baja",V7)))</formula>
    </cfRule>
    <cfRule type="containsText" dxfId="5640" priority="968" operator="containsText" text="Media">
      <formula>NOT(ISERROR(SEARCH("Media",V7)))</formula>
    </cfRule>
    <cfRule type="containsText" dxfId="5639" priority="969" operator="containsText" text="Alta">
      <formula>NOT(ISERROR(SEARCH("Alta",V7)))</formula>
    </cfRule>
  </conditionalFormatting>
  <conditionalFormatting sqref="X7">
    <cfRule type="containsText" dxfId="5638" priority="950" operator="containsText" text="Catastrófico">
      <formula>NOT(ISERROR(SEARCH("Catastrófico",X7)))</formula>
    </cfRule>
    <cfRule type="containsText" dxfId="5637" priority="951" operator="containsText" text="Mayor">
      <formula>NOT(ISERROR(SEARCH("Mayor",X7)))</formula>
    </cfRule>
    <cfRule type="containsText" dxfId="5636" priority="952" operator="containsText" text="Moderado">
      <formula>NOT(ISERROR(SEARCH("Moderado",X7)))</formula>
    </cfRule>
    <cfRule type="containsText" dxfId="5635" priority="953" operator="containsText" text="Menor">
      <formula>NOT(ISERROR(SEARCH("Menor",X7)))</formula>
    </cfRule>
    <cfRule type="containsText" dxfId="5634" priority="954" operator="containsText" text="Leve">
      <formula>NOT(ISERROR(SEARCH("Leve",X7)))</formula>
    </cfRule>
    <cfRule type="containsText" dxfId="5633" priority="955" operator="containsText" text="Muy a">
      <formula>NOT(ISERROR(SEARCH("Muy a",X7)))</formula>
    </cfRule>
    <cfRule type="containsText" dxfId="5632" priority="956" operator="containsText" text="Muy b">
      <formula>NOT(ISERROR(SEARCH("Muy b",X7)))</formula>
    </cfRule>
    <cfRule type="containsText" dxfId="5631" priority="957" operator="containsText" text="Baja">
      <formula>NOT(ISERROR(SEARCH("Baja",X7)))</formula>
    </cfRule>
    <cfRule type="containsText" dxfId="5630" priority="958" operator="containsText" text="Media">
      <formula>NOT(ISERROR(SEARCH("Media",X7)))</formula>
    </cfRule>
    <cfRule type="containsText" dxfId="5629" priority="959" operator="containsText" text="Alta">
      <formula>NOT(ISERROR(SEARCH("Alta",X7)))</formula>
    </cfRule>
  </conditionalFormatting>
  <conditionalFormatting sqref="Z7">
    <cfRule type="containsText" dxfId="5628" priority="934" operator="containsText" text="Extremo">
      <formula>NOT(ISERROR(SEARCH("Extremo",Z7)))</formula>
    </cfRule>
    <cfRule type="containsText" dxfId="5627" priority="935" operator="containsText" text="Alto">
      <formula>NOT(ISERROR(SEARCH("Alto",Z7)))</formula>
    </cfRule>
    <cfRule type="containsText" dxfId="5626" priority="936" operator="containsText" text="Bajo">
      <formula>NOT(ISERROR(SEARCH("Bajo",Z7)))</formula>
    </cfRule>
    <cfRule type="containsText" dxfId="5625" priority="937" operator="containsText" text="Catastrófico">
      <formula>NOT(ISERROR(SEARCH("Catastrófico",Z7)))</formula>
    </cfRule>
    <cfRule type="containsText" dxfId="5624" priority="938" operator="containsText" text="Mayor">
      <formula>NOT(ISERROR(SEARCH("Mayor",Z7)))</formula>
    </cfRule>
    <cfRule type="containsText" dxfId="5623" priority="939" operator="containsText" text="Moderado">
      <formula>NOT(ISERROR(SEARCH("Moderado",Z7)))</formula>
    </cfRule>
    <cfRule type="containsText" dxfId="5622" priority="940" operator="containsText" text="Menor">
      <formula>NOT(ISERROR(SEARCH("Menor",Z7)))</formula>
    </cfRule>
    <cfRule type="containsText" dxfId="5621" priority="941" operator="containsText" text="Leve">
      <formula>NOT(ISERROR(SEARCH("Leve",Z7)))</formula>
    </cfRule>
    <cfRule type="containsText" dxfId="5620" priority="942" operator="containsText" text="Muy a">
      <formula>NOT(ISERROR(SEARCH("Muy a",Z7)))</formula>
    </cfRule>
    <cfRule type="containsText" dxfId="5619" priority="943" operator="containsText" text="Muy b">
      <formula>NOT(ISERROR(SEARCH("Muy b",Z7)))</formula>
    </cfRule>
    <cfRule type="containsText" dxfId="5618" priority="944" operator="containsText" text="Baja">
      <formula>NOT(ISERROR(SEARCH("Baja",Z7)))</formula>
    </cfRule>
    <cfRule type="containsText" dxfId="5617" priority="945" operator="containsText" text="Media">
      <formula>NOT(ISERROR(SEARCH("Media",Z7)))</formula>
    </cfRule>
    <cfRule type="containsText" dxfId="5616" priority="946" operator="containsText" text="Alta">
      <formula>NOT(ISERROR(SEARCH("Alta",Z7)))</formula>
    </cfRule>
  </conditionalFormatting>
  <conditionalFormatting sqref="Y7">
    <cfRule type="cellIs" dxfId="5615" priority="911" operator="equal">
      <formula>100%</formula>
    </cfRule>
    <cfRule type="cellIs" dxfId="5614" priority="912" operator="equal">
      <formula>80%</formula>
    </cfRule>
    <cfRule type="cellIs" dxfId="5613" priority="913" operator="equal">
      <formula>60%</formula>
    </cfRule>
    <cfRule type="cellIs" dxfId="5612" priority="914" operator="equal">
      <formula>40%</formula>
    </cfRule>
    <cfRule type="cellIs" dxfId="5611" priority="915" operator="equal">
      <formula>0.2</formula>
    </cfRule>
    <cfRule type="containsText" dxfId="5610" priority="916" operator="containsText" text="Extremo">
      <formula>NOT(ISERROR(SEARCH("Extremo",Y7)))</formula>
    </cfRule>
    <cfRule type="containsText" dxfId="5609" priority="917" operator="containsText" text="Alto">
      <formula>NOT(ISERROR(SEARCH("Alto",Y7)))</formula>
    </cfRule>
    <cfRule type="containsText" dxfId="5608" priority="918" operator="containsText" text="Bajo">
      <formula>NOT(ISERROR(SEARCH("Bajo",Y7)))</formula>
    </cfRule>
    <cfRule type="containsText" dxfId="5607" priority="919" operator="containsText" text="Catastrófico">
      <formula>NOT(ISERROR(SEARCH("Catastrófico",Y7)))</formula>
    </cfRule>
    <cfRule type="containsText" dxfId="5606" priority="920" operator="containsText" text="Mayor">
      <formula>NOT(ISERROR(SEARCH("Mayor",Y7)))</formula>
    </cfRule>
    <cfRule type="containsText" dxfId="5605" priority="921" operator="containsText" text="Moderado">
      <formula>NOT(ISERROR(SEARCH("Moderado",Y7)))</formula>
    </cfRule>
    <cfRule type="containsText" dxfId="5604" priority="922" operator="containsText" text="Menor">
      <formula>NOT(ISERROR(SEARCH("Menor",Y7)))</formula>
    </cfRule>
    <cfRule type="containsText" dxfId="5603" priority="923" operator="containsText" text="Leve">
      <formula>NOT(ISERROR(SEARCH("Leve",Y7)))</formula>
    </cfRule>
    <cfRule type="containsText" dxfId="5602" priority="924" operator="containsText" text="Muy a">
      <formula>NOT(ISERROR(SEARCH("Muy a",Y7)))</formula>
    </cfRule>
    <cfRule type="containsText" dxfId="5601" priority="925" operator="containsText" text="Muy b">
      <formula>NOT(ISERROR(SEARCH("Muy b",Y7)))</formula>
    </cfRule>
    <cfRule type="containsText" dxfId="5600" priority="926" operator="containsText" text="Baja">
      <formula>NOT(ISERROR(SEARCH("Baja",Y7)))</formula>
    </cfRule>
    <cfRule type="containsText" dxfId="5599" priority="927" operator="containsText" text="Media">
      <formula>NOT(ISERROR(SEARCH("Media",Y7)))</formula>
    </cfRule>
    <cfRule type="containsText" dxfId="5598" priority="928" operator="containsText" text="Alta">
      <formula>NOT(ISERROR(SEARCH("Alta",Y7)))</formula>
    </cfRule>
  </conditionalFormatting>
  <conditionalFormatting sqref="W7">
    <cfRule type="cellIs" dxfId="5597" priority="893" operator="equal">
      <formula>100%</formula>
    </cfRule>
    <cfRule type="cellIs" dxfId="5596" priority="894" operator="equal">
      <formula>80%</formula>
    </cfRule>
    <cfRule type="cellIs" dxfId="5595" priority="895" operator="equal">
      <formula>60%</formula>
    </cfRule>
    <cfRule type="cellIs" dxfId="5594" priority="896" operator="equal">
      <formula>40%</formula>
    </cfRule>
    <cfRule type="cellIs" dxfId="5593" priority="897" operator="equal">
      <formula>0.2</formula>
    </cfRule>
    <cfRule type="containsText" dxfId="5592" priority="898" operator="containsText" text="Extremo">
      <formula>NOT(ISERROR(SEARCH("Extremo",W7)))</formula>
    </cfRule>
    <cfRule type="containsText" dxfId="5591" priority="899" operator="containsText" text="Alto">
      <formula>NOT(ISERROR(SEARCH("Alto",W7)))</formula>
    </cfRule>
    <cfRule type="containsText" dxfId="5590" priority="900" operator="containsText" text="Bajo">
      <formula>NOT(ISERROR(SEARCH("Bajo",W7)))</formula>
    </cfRule>
    <cfRule type="containsText" dxfId="5589" priority="901" operator="containsText" text="Catastrófico">
      <formula>NOT(ISERROR(SEARCH("Catastrófico",W7)))</formula>
    </cfRule>
    <cfRule type="containsText" dxfId="5588" priority="902" operator="containsText" text="Mayor">
      <formula>NOT(ISERROR(SEARCH("Mayor",W7)))</formula>
    </cfRule>
    <cfRule type="containsText" dxfId="5587" priority="903" operator="containsText" text="Moderado">
      <formula>NOT(ISERROR(SEARCH("Moderado",W7)))</formula>
    </cfRule>
    <cfRule type="containsText" dxfId="5586" priority="904" operator="containsText" text="Menor">
      <formula>NOT(ISERROR(SEARCH("Menor",W7)))</formula>
    </cfRule>
    <cfRule type="containsText" dxfId="5585" priority="905" operator="containsText" text="Leve">
      <formula>NOT(ISERROR(SEARCH("Leve",W7)))</formula>
    </cfRule>
    <cfRule type="containsText" dxfId="5584" priority="906" operator="containsText" text="Muy a">
      <formula>NOT(ISERROR(SEARCH("Muy a",W7)))</formula>
    </cfRule>
    <cfRule type="containsText" dxfId="5583" priority="907" operator="containsText" text="Muy b">
      <formula>NOT(ISERROR(SEARCH("Muy b",W7)))</formula>
    </cfRule>
    <cfRule type="containsText" dxfId="5582" priority="908" operator="containsText" text="Baja">
      <formula>NOT(ISERROR(SEARCH("Baja",W7)))</formula>
    </cfRule>
    <cfRule type="containsText" dxfId="5581" priority="909" operator="containsText" text="Media">
      <formula>NOT(ISERROR(SEARCH("Media",W7)))</formula>
    </cfRule>
    <cfRule type="containsText" dxfId="5580" priority="910" operator="containsText" text="Alta">
      <formula>NOT(ISERROR(SEARCH("Alta",W7)))</formula>
    </cfRule>
  </conditionalFormatting>
  <conditionalFormatting sqref="AA7">
    <cfRule type="cellIs" dxfId="5579" priority="876" operator="equal">
      <formula>100%</formula>
    </cfRule>
    <cfRule type="cellIs" dxfId="5578" priority="877" operator="equal">
      <formula>75%</formula>
    </cfRule>
    <cfRule type="cellIs" dxfId="5577" priority="878" operator="equal">
      <formula>50%</formula>
    </cfRule>
    <cfRule type="cellIs" dxfId="5576" priority="879" operator="equal">
      <formula>25%</formula>
    </cfRule>
    <cfRule type="containsText" dxfId="5575" priority="880" operator="containsText" text="Extremo">
      <formula>NOT(ISERROR(SEARCH("Extremo",AA7)))</formula>
    </cfRule>
    <cfRule type="containsText" dxfId="5574" priority="881" operator="containsText" text="Alto">
      <formula>NOT(ISERROR(SEARCH("Alto",AA7)))</formula>
    </cfRule>
    <cfRule type="containsText" dxfId="5573" priority="882" operator="containsText" text="Bajo">
      <formula>NOT(ISERROR(SEARCH("Bajo",AA7)))</formula>
    </cfRule>
    <cfRule type="containsText" dxfId="5572" priority="883" operator="containsText" text="Catastrófico">
      <formula>NOT(ISERROR(SEARCH("Catastrófico",AA7)))</formula>
    </cfRule>
    <cfRule type="containsText" dxfId="5571" priority="884" operator="containsText" text="Mayor">
      <formula>NOT(ISERROR(SEARCH("Mayor",AA7)))</formula>
    </cfRule>
    <cfRule type="containsText" dxfId="5570" priority="885" operator="containsText" text="Moderado">
      <formula>NOT(ISERROR(SEARCH("Moderado",AA7)))</formula>
    </cfRule>
    <cfRule type="containsText" dxfId="5569" priority="886" operator="containsText" text="Menor">
      <formula>NOT(ISERROR(SEARCH("Menor",AA7)))</formula>
    </cfRule>
    <cfRule type="containsText" dxfId="5568" priority="887" operator="containsText" text="Leve">
      <formula>NOT(ISERROR(SEARCH("Leve",AA7)))</formula>
    </cfRule>
    <cfRule type="containsText" dxfId="5567" priority="888" operator="containsText" text="Muy a">
      <formula>NOT(ISERROR(SEARCH("Muy a",AA7)))</formula>
    </cfRule>
    <cfRule type="containsText" dxfId="5566" priority="889" operator="containsText" text="Muy b">
      <formula>NOT(ISERROR(SEARCH("Muy b",AA7)))</formula>
    </cfRule>
    <cfRule type="containsText" dxfId="5565" priority="890" operator="containsText" text="Baja">
      <formula>NOT(ISERROR(SEARCH("Baja",AA7)))</formula>
    </cfRule>
    <cfRule type="containsText" dxfId="5564" priority="891" operator="containsText" text="Media">
      <formula>NOT(ISERROR(SEARCH("Media",AA7)))</formula>
    </cfRule>
    <cfRule type="containsText" dxfId="5563" priority="892" operator="containsText" text="Alta">
      <formula>NOT(ISERROR(SEARCH("Alta",AA7)))</formula>
    </cfRule>
  </conditionalFormatting>
  <conditionalFormatting sqref="AU7">
    <cfRule type="containsText" dxfId="5562" priority="873" operator="containsText" text="BAJA">
      <formula>NOT(ISERROR(SEARCH("BAJA",AU7)))</formula>
    </cfRule>
    <cfRule type="containsText" dxfId="5561" priority="874" operator="containsText" text="MEDIA">
      <formula>NOT(ISERROR(SEARCH("MEDIA",AU7)))</formula>
    </cfRule>
    <cfRule type="containsText" dxfId="5560" priority="875" operator="containsText" text="ALTA">
      <formula>NOT(ISERROR(SEARCH("ALTA",AU7)))</formula>
    </cfRule>
  </conditionalFormatting>
  <conditionalFormatting sqref="AU8:AU10">
    <cfRule type="containsText" dxfId="5559" priority="870" operator="containsText" text="BAJA">
      <formula>NOT(ISERROR(SEARCH("BAJA",AU8)))</formula>
    </cfRule>
    <cfRule type="containsText" dxfId="5558" priority="871" operator="containsText" text="MEDIA">
      <formula>NOT(ISERROR(SEARCH("MEDIA",AU8)))</formula>
    </cfRule>
    <cfRule type="containsText" dxfId="5557" priority="872" operator="containsText" text="ALTA">
      <formula>NOT(ISERROR(SEARCH("ALTA",AU8)))</formula>
    </cfRule>
  </conditionalFormatting>
  <conditionalFormatting sqref="AW7">
    <cfRule type="cellIs" dxfId="5556" priority="852" operator="equal">
      <formula>100%</formula>
    </cfRule>
    <cfRule type="cellIs" dxfId="5555" priority="853" operator="equal">
      <formula>80%</formula>
    </cfRule>
    <cfRule type="cellIs" dxfId="5554" priority="854" operator="equal">
      <formula>60%</formula>
    </cfRule>
    <cfRule type="cellIs" dxfId="5553" priority="855" operator="equal">
      <formula>40%</formula>
    </cfRule>
    <cfRule type="cellIs" dxfId="5552" priority="856" operator="equal">
      <formula>0.2</formula>
    </cfRule>
    <cfRule type="containsText" dxfId="5551" priority="857" operator="containsText" text="Extremo">
      <formula>NOT(ISERROR(SEARCH("Extremo",AW7)))</formula>
    </cfRule>
    <cfRule type="containsText" dxfId="5550" priority="858" operator="containsText" text="Alto">
      <formula>NOT(ISERROR(SEARCH("Alto",AW7)))</formula>
    </cfRule>
    <cfRule type="containsText" dxfId="5549" priority="859" operator="containsText" text="Bajo">
      <formula>NOT(ISERROR(SEARCH("Bajo",AW7)))</formula>
    </cfRule>
    <cfRule type="containsText" dxfId="5548" priority="860" operator="containsText" text="Catastrófico">
      <formula>NOT(ISERROR(SEARCH("Catastrófico",AW7)))</formula>
    </cfRule>
    <cfRule type="containsText" dxfId="5547" priority="861" operator="containsText" text="Mayor">
      <formula>NOT(ISERROR(SEARCH("Mayor",AW7)))</formula>
    </cfRule>
    <cfRule type="containsText" dxfId="5546" priority="862" operator="containsText" text="Moderado">
      <formula>NOT(ISERROR(SEARCH("Moderado",AW7)))</formula>
    </cfRule>
    <cfRule type="containsText" dxfId="5545" priority="863" operator="containsText" text="Menor">
      <formula>NOT(ISERROR(SEARCH("Menor",AW7)))</formula>
    </cfRule>
    <cfRule type="containsText" dxfId="5544" priority="864" operator="containsText" text="Leve">
      <formula>NOT(ISERROR(SEARCH("Leve",AW7)))</formula>
    </cfRule>
    <cfRule type="containsText" dxfId="5543" priority="865" operator="containsText" text="Muy a">
      <formula>NOT(ISERROR(SEARCH("Muy a",AW7)))</formula>
    </cfRule>
    <cfRule type="containsText" dxfId="5542" priority="866" operator="containsText" text="Muy b">
      <formula>NOT(ISERROR(SEARCH("Muy b",AW7)))</formula>
    </cfRule>
    <cfRule type="containsText" dxfId="5541" priority="867" operator="containsText" text="Baja">
      <formula>NOT(ISERROR(SEARCH("Baja",AW7)))</formula>
    </cfRule>
    <cfRule type="containsText" dxfId="5540" priority="868" operator="containsText" text="Media">
      <formula>NOT(ISERROR(SEARCH("Media",AW7)))</formula>
    </cfRule>
    <cfRule type="containsText" dxfId="5539" priority="869" operator="containsText" text="Alta">
      <formula>NOT(ISERROR(SEARCH("Alta",AW7)))</formula>
    </cfRule>
  </conditionalFormatting>
  <conditionalFormatting sqref="AV7">
    <cfRule type="cellIs" dxfId="5538" priority="845" operator="greaterThan">
      <formula>75%</formula>
    </cfRule>
    <cfRule type="cellIs" dxfId="5537" priority="846" operator="between">
      <formula>51%</formula>
      <formula>75%</formula>
    </cfRule>
    <cfRule type="cellIs" dxfId="5536" priority="847" operator="between">
      <formula>26%</formula>
      <formula>50%</formula>
    </cfRule>
    <cfRule type="cellIs" dxfId="5535" priority="848" operator="between">
      <formula>0%</formula>
      <formula>25%</formula>
    </cfRule>
    <cfRule type="containsText" dxfId="5534" priority="849" operator="containsText" text="BAJA">
      <formula>NOT(ISERROR(SEARCH("BAJA",AV7)))</formula>
    </cfRule>
    <cfRule type="containsText" dxfId="5533" priority="850" operator="containsText" text="MEDIA">
      <formula>NOT(ISERROR(SEARCH("MEDIA",AV7)))</formula>
    </cfRule>
    <cfRule type="containsText" dxfId="5532" priority="851" operator="containsText" text="ALTA">
      <formula>NOT(ISERROR(SEARCH("ALTA",AV7)))</formula>
    </cfRule>
  </conditionalFormatting>
  <conditionalFormatting sqref="AV8:AV10">
    <cfRule type="cellIs" dxfId="5531" priority="838" operator="greaterThan">
      <formula>75%</formula>
    </cfRule>
    <cfRule type="cellIs" dxfId="5530" priority="839" operator="between">
      <formula>51%</formula>
      <formula>75%</formula>
    </cfRule>
    <cfRule type="cellIs" dxfId="5529" priority="840" operator="between">
      <formula>26%</formula>
      <formula>50%</formula>
    </cfRule>
    <cfRule type="cellIs" dxfId="5528" priority="841" operator="between">
      <formula>0%</formula>
      <formula>25%</formula>
    </cfRule>
    <cfRule type="containsText" dxfId="5527" priority="842" operator="containsText" text="BAJA">
      <formula>NOT(ISERROR(SEARCH("BAJA",AV8)))</formula>
    </cfRule>
    <cfRule type="containsText" dxfId="5526" priority="843" operator="containsText" text="MEDIA">
      <formula>NOT(ISERROR(SEARCH("MEDIA",AV8)))</formula>
    </cfRule>
    <cfRule type="containsText" dxfId="5525" priority="844" operator="containsText" text="ALTA">
      <formula>NOT(ISERROR(SEARCH("ALTA",AV8)))</formula>
    </cfRule>
  </conditionalFormatting>
  <conditionalFormatting sqref="S7">
    <cfRule type="cellIs" dxfId="5524" priority="820" operator="equal">
      <formula>100%</formula>
    </cfRule>
    <cfRule type="cellIs" dxfId="5523" priority="821" operator="equal">
      <formula>80%</formula>
    </cfRule>
    <cfRule type="cellIs" dxfId="5522" priority="822" operator="equal">
      <formula>60%</formula>
    </cfRule>
    <cfRule type="cellIs" dxfId="5521" priority="823" operator="equal">
      <formula>40%</formula>
    </cfRule>
    <cfRule type="cellIs" dxfId="5520" priority="824" operator="equal">
      <formula>0.2</formula>
    </cfRule>
    <cfRule type="containsText" dxfId="5519" priority="825" operator="containsText" text="Extremo">
      <formula>NOT(ISERROR(SEARCH("Extremo",S7)))</formula>
    </cfRule>
    <cfRule type="containsText" dxfId="5518" priority="826" operator="containsText" text="Alto">
      <formula>NOT(ISERROR(SEARCH("Alto",S7)))</formula>
    </cfRule>
    <cfRule type="containsText" dxfId="5517" priority="827" operator="containsText" text="Bajo">
      <formula>NOT(ISERROR(SEARCH("Bajo",S7)))</formula>
    </cfRule>
    <cfRule type="containsText" dxfId="5516" priority="828" operator="containsText" text="Catastrófico">
      <formula>NOT(ISERROR(SEARCH("Catastrófico",S7)))</formula>
    </cfRule>
    <cfRule type="containsText" dxfId="5515" priority="829" operator="containsText" text="Mayor">
      <formula>NOT(ISERROR(SEARCH("Mayor",S7)))</formula>
    </cfRule>
    <cfRule type="containsText" dxfId="5514" priority="830" operator="containsText" text="Moderado">
      <formula>NOT(ISERROR(SEARCH("Moderado",S7)))</formula>
    </cfRule>
    <cfRule type="containsText" dxfId="5513" priority="831" operator="containsText" text="Menor">
      <formula>NOT(ISERROR(SEARCH("Menor",S7)))</formula>
    </cfRule>
    <cfRule type="containsText" dxfId="5512" priority="832" operator="containsText" text="Leve">
      <formula>NOT(ISERROR(SEARCH("Leve",S7)))</formula>
    </cfRule>
    <cfRule type="containsText" dxfId="5511" priority="833" operator="containsText" text="Muy a">
      <formula>NOT(ISERROR(SEARCH("Muy a",S7)))</formula>
    </cfRule>
    <cfRule type="containsText" dxfId="5510" priority="834" operator="containsText" text="Muy b">
      <formula>NOT(ISERROR(SEARCH("Muy b",S7)))</formula>
    </cfRule>
    <cfRule type="containsText" dxfId="5509" priority="835" operator="containsText" text="Baja">
      <formula>NOT(ISERROR(SEARCH("Baja",S7)))</formula>
    </cfRule>
    <cfRule type="containsText" dxfId="5508" priority="836" operator="containsText" text="Media">
      <formula>NOT(ISERROR(SEARCH("Media",S7)))</formula>
    </cfRule>
    <cfRule type="containsText" dxfId="5507" priority="837" operator="containsText" text="Alta">
      <formula>NOT(ISERROR(SEARCH("Alta",S7)))</formula>
    </cfRule>
  </conditionalFormatting>
  <conditionalFormatting sqref="T7">
    <cfRule type="cellIs" dxfId="5506" priority="802" operator="equal">
      <formula>100%</formula>
    </cfRule>
    <cfRule type="cellIs" dxfId="5505" priority="803" operator="equal">
      <formula>80%</formula>
    </cfRule>
    <cfRule type="cellIs" dxfId="5504" priority="804" operator="equal">
      <formula>60%</formula>
    </cfRule>
    <cfRule type="cellIs" dxfId="5503" priority="805" operator="equal">
      <formula>40%</formula>
    </cfRule>
    <cfRule type="cellIs" dxfId="5502" priority="806" operator="equal">
      <formula>0.2</formula>
    </cfRule>
    <cfRule type="containsText" dxfId="5501" priority="807" operator="containsText" text="Extremo">
      <formula>NOT(ISERROR(SEARCH("Extremo",T7)))</formula>
    </cfRule>
    <cfRule type="containsText" dxfId="5500" priority="808" operator="containsText" text="Alto">
      <formula>NOT(ISERROR(SEARCH("Alto",T7)))</formula>
    </cfRule>
    <cfRule type="containsText" dxfId="5499" priority="809" operator="containsText" text="Bajo">
      <formula>NOT(ISERROR(SEARCH("Bajo",T7)))</formula>
    </cfRule>
    <cfRule type="containsText" dxfId="5498" priority="810" operator="containsText" text="Catastrófico">
      <formula>NOT(ISERROR(SEARCH("Catastrófico",T7)))</formula>
    </cfRule>
    <cfRule type="containsText" dxfId="5497" priority="811" operator="containsText" text="Mayor">
      <formula>NOT(ISERROR(SEARCH("Mayor",T7)))</formula>
    </cfRule>
    <cfRule type="containsText" dxfId="5496" priority="812" operator="containsText" text="Moderado">
      <formula>NOT(ISERROR(SEARCH("Moderado",T7)))</formula>
    </cfRule>
    <cfRule type="containsText" dxfId="5495" priority="813" operator="containsText" text="Menor">
      <formula>NOT(ISERROR(SEARCH("Menor",T7)))</formula>
    </cfRule>
    <cfRule type="containsText" dxfId="5494" priority="814" operator="containsText" text="Leve">
      <formula>NOT(ISERROR(SEARCH("Leve",T7)))</formula>
    </cfRule>
    <cfRule type="containsText" dxfId="5493" priority="815" operator="containsText" text="Muy a">
      <formula>NOT(ISERROR(SEARCH("Muy a",T7)))</formula>
    </cfRule>
    <cfRule type="containsText" dxfId="5492" priority="816" operator="containsText" text="Muy b">
      <formula>NOT(ISERROR(SEARCH("Muy b",T7)))</formula>
    </cfRule>
    <cfRule type="containsText" dxfId="5491" priority="817" operator="containsText" text="Baja">
      <formula>NOT(ISERROR(SEARCH("Baja",T7)))</formula>
    </cfRule>
    <cfRule type="containsText" dxfId="5490" priority="818" operator="containsText" text="Media">
      <formula>NOT(ISERROR(SEARCH("Media",T7)))</formula>
    </cfRule>
    <cfRule type="containsText" dxfId="5489" priority="819" operator="containsText" text="Alta">
      <formula>NOT(ISERROR(SEARCH("Alta",T7)))</formula>
    </cfRule>
  </conditionalFormatting>
  <conditionalFormatting sqref="AC4">
    <cfRule type="containsText" dxfId="5488" priority="745" operator="containsText" text="BAJA">
      <formula>NOT(ISERROR(SEARCH("BAJA",AC4)))</formula>
    </cfRule>
    <cfRule type="containsText" dxfId="5487" priority="746" operator="containsText" text="MEDIA">
      <formula>NOT(ISERROR(SEARCH("MEDIA",AC4)))</formula>
    </cfRule>
    <cfRule type="containsText" dxfId="5486" priority="747" operator="containsText" text="ALTA">
      <formula>NOT(ISERROR(SEARCH("ALTA",AC4)))</formula>
    </cfRule>
  </conditionalFormatting>
  <conditionalFormatting sqref="AC5">
    <cfRule type="containsText" dxfId="5485" priority="742" operator="containsText" text="BAJA">
      <formula>NOT(ISERROR(SEARCH("BAJA",AC5)))</formula>
    </cfRule>
    <cfRule type="containsText" dxfId="5484" priority="743" operator="containsText" text="MEDIA">
      <formula>NOT(ISERROR(SEARCH("MEDIA",AC5)))</formula>
    </cfRule>
    <cfRule type="containsText" dxfId="5483" priority="744" operator="containsText" text="ALTA">
      <formula>NOT(ISERROR(SEARCH("ALTA",AC5)))</formula>
    </cfRule>
  </conditionalFormatting>
  <conditionalFormatting sqref="AS4">
    <cfRule type="containsText" dxfId="5482" priority="739" operator="containsText" text="BAJA">
      <formula>NOT(ISERROR(SEARCH("BAJA",AS4)))</formula>
    </cfRule>
    <cfRule type="containsText" dxfId="5481" priority="740" operator="containsText" text="MEDIA">
      <formula>NOT(ISERROR(SEARCH("MEDIA",AS4)))</formula>
    </cfRule>
    <cfRule type="containsText" dxfId="5480" priority="741" operator="containsText" text="ALTA">
      <formula>NOT(ISERROR(SEARCH("ALTA",AS4)))</formula>
    </cfRule>
  </conditionalFormatting>
  <conditionalFormatting sqref="AS5">
    <cfRule type="containsText" dxfId="5479" priority="736" operator="containsText" text="BAJA">
      <formula>NOT(ISERROR(SEARCH("BAJA",AS5)))</formula>
    </cfRule>
    <cfRule type="containsText" dxfId="5478" priority="737" operator="containsText" text="MEDIA">
      <formula>NOT(ISERROR(SEARCH("MEDIA",AS5)))</formula>
    </cfRule>
    <cfRule type="containsText" dxfId="5477" priority="738" operator="containsText" text="ALTA">
      <formula>NOT(ISERROR(SEARCH("ALTA",AS5)))</formula>
    </cfRule>
  </conditionalFormatting>
  <conditionalFormatting sqref="AD7">
    <cfRule type="containsText" dxfId="5476" priority="733" operator="containsText" text="BAJA">
      <formula>NOT(ISERROR(SEARCH("BAJA",AD7)))</formula>
    </cfRule>
    <cfRule type="containsText" dxfId="5475" priority="734" operator="containsText" text="MEDIA">
      <formula>NOT(ISERROR(SEARCH("MEDIA",AD7)))</formula>
    </cfRule>
    <cfRule type="containsText" dxfId="5474" priority="735" operator="containsText" text="ALTA">
      <formula>NOT(ISERROR(SEARCH("ALTA",AD7)))</formula>
    </cfRule>
  </conditionalFormatting>
  <conditionalFormatting sqref="AC9">
    <cfRule type="containsText" dxfId="5473" priority="730" operator="containsText" text="BAJA">
      <formula>NOT(ISERROR(SEARCH("BAJA",AC9)))</formula>
    </cfRule>
    <cfRule type="containsText" dxfId="5472" priority="731" operator="containsText" text="MEDIA">
      <formula>NOT(ISERROR(SEARCH("MEDIA",AC9)))</formula>
    </cfRule>
    <cfRule type="containsText" dxfId="5471" priority="732" operator="containsText" text="ALTA">
      <formula>NOT(ISERROR(SEARCH("ALTA",AC9)))</formula>
    </cfRule>
  </conditionalFormatting>
  <conditionalFormatting sqref="AC10">
    <cfRule type="containsText" dxfId="5470" priority="727" operator="containsText" text="BAJA">
      <formula>NOT(ISERROR(SEARCH("BAJA",AC10)))</formula>
    </cfRule>
    <cfRule type="containsText" dxfId="5469" priority="728" operator="containsText" text="MEDIA">
      <formula>NOT(ISERROR(SEARCH("MEDIA",AC10)))</formula>
    </cfRule>
    <cfRule type="containsText" dxfId="5468" priority="729" operator="containsText" text="ALTA">
      <formula>NOT(ISERROR(SEARCH("ALTA",AC10)))</formula>
    </cfRule>
  </conditionalFormatting>
  <conditionalFormatting sqref="AL7">
    <cfRule type="containsText" dxfId="5467" priority="724" operator="containsText" text="BAJA">
      <formula>NOT(ISERROR(SEARCH("BAJA",AL7)))</formula>
    </cfRule>
    <cfRule type="containsText" dxfId="5466" priority="725" operator="containsText" text="MEDIA">
      <formula>NOT(ISERROR(SEARCH("MEDIA",AL7)))</formula>
    </cfRule>
    <cfRule type="containsText" dxfId="5465" priority="726" operator="containsText" text="ALTA">
      <formula>NOT(ISERROR(SEARCH("ALTA",AL7)))</formula>
    </cfRule>
  </conditionalFormatting>
  <conditionalFormatting sqref="AN7">
    <cfRule type="containsText" dxfId="5464" priority="721" operator="containsText" text="BAJA">
      <formula>NOT(ISERROR(SEARCH("BAJA",AN7)))</formula>
    </cfRule>
    <cfRule type="containsText" dxfId="5463" priority="722" operator="containsText" text="MEDIA">
      <formula>NOT(ISERROR(SEARCH("MEDIA",AN7)))</formula>
    </cfRule>
    <cfRule type="containsText" dxfId="5462" priority="723" operator="containsText" text="ALTA">
      <formula>NOT(ISERROR(SEARCH("ALTA",AN7)))</formula>
    </cfRule>
  </conditionalFormatting>
  <conditionalFormatting sqref="AN8">
    <cfRule type="containsText" dxfId="5461" priority="718" operator="containsText" text="BAJA">
      <formula>NOT(ISERROR(SEARCH("BAJA",AN8)))</formula>
    </cfRule>
    <cfRule type="containsText" dxfId="5460" priority="719" operator="containsText" text="MEDIA">
      <formula>NOT(ISERROR(SEARCH("MEDIA",AN8)))</formula>
    </cfRule>
    <cfRule type="containsText" dxfId="5459" priority="720" operator="containsText" text="ALTA">
      <formula>NOT(ISERROR(SEARCH("ALTA",AN8)))</formula>
    </cfRule>
  </conditionalFormatting>
  <conditionalFormatting sqref="AS7:AS8">
    <cfRule type="containsText" dxfId="5458" priority="715" operator="containsText" text="BAJA">
      <formula>NOT(ISERROR(SEARCH("BAJA",AS7)))</formula>
    </cfRule>
    <cfRule type="containsText" dxfId="5457" priority="716" operator="containsText" text="MEDIA">
      <formula>NOT(ISERROR(SEARCH("MEDIA",AS7)))</formula>
    </cfRule>
    <cfRule type="containsText" dxfId="5456" priority="717" operator="containsText" text="ALTA">
      <formula>NOT(ISERROR(SEARCH("ALTA",AS7)))</formula>
    </cfRule>
  </conditionalFormatting>
  <conditionalFormatting sqref="AS8">
    <cfRule type="containsText" dxfId="5455" priority="712" operator="containsText" text="BAJA">
      <formula>NOT(ISERROR(SEARCH("BAJA",AS8)))</formula>
    </cfRule>
    <cfRule type="containsText" dxfId="5454" priority="713" operator="containsText" text="MEDIA">
      <formula>NOT(ISERROR(SEARCH("MEDIA",AS8)))</formula>
    </cfRule>
    <cfRule type="containsText" dxfId="5453" priority="714" operator="containsText" text="ALTA">
      <formula>NOT(ISERROR(SEARCH("ALTA",AS8)))</formula>
    </cfRule>
  </conditionalFormatting>
  <conditionalFormatting sqref="AS9">
    <cfRule type="containsText" dxfId="5452" priority="709" operator="containsText" text="BAJA">
      <formula>NOT(ISERROR(SEARCH("BAJA",AS9)))</formula>
    </cfRule>
    <cfRule type="containsText" dxfId="5451" priority="710" operator="containsText" text="MEDIA">
      <formula>NOT(ISERROR(SEARCH("MEDIA",AS9)))</formula>
    </cfRule>
    <cfRule type="containsText" dxfId="5450" priority="711" operator="containsText" text="ALTA">
      <formula>NOT(ISERROR(SEARCH("ALTA",AS9)))</formula>
    </cfRule>
  </conditionalFormatting>
  <conditionalFormatting sqref="AS7">
    <cfRule type="containsText" dxfId="5449" priority="706" operator="containsText" text="BAJA">
      <formula>NOT(ISERROR(SEARCH("BAJA",AS7)))</formula>
    </cfRule>
    <cfRule type="containsText" dxfId="5448" priority="707" operator="containsText" text="MEDIA">
      <formula>NOT(ISERROR(SEARCH("MEDIA",AS7)))</formula>
    </cfRule>
    <cfRule type="containsText" dxfId="5447" priority="708" operator="containsText" text="ALTA">
      <formula>NOT(ISERROR(SEARCH("ALTA",AS7)))</formula>
    </cfRule>
  </conditionalFormatting>
  <conditionalFormatting sqref="AS8">
    <cfRule type="containsText" dxfId="5446" priority="703" operator="containsText" text="BAJA">
      <formula>NOT(ISERROR(SEARCH("BAJA",AS8)))</formula>
    </cfRule>
    <cfRule type="containsText" dxfId="5445" priority="704" operator="containsText" text="MEDIA">
      <formula>NOT(ISERROR(SEARCH("MEDIA",AS8)))</formula>
    </cfRule>
    <cfRule type="containsText" dxfId="5444" priority="705" operator="containsText" text="ALTA">
      <formula>NOT(ISERROR(SEARCH("ALTA",AS8)))</formula>
    </cfRule>
  </conditionalFormatting>
  <conditionalFormatting sqref="AS8">
    <cfRule type="containsText" dxfId="5443" priority="700" operator="containsText" text="BAJA">
      <formula>NOT(ISERROR(SEARCH("BAJA",AS8)))</formula>
    </cfRule>
    <cfRule type="containsText" dxfId="5442" priority="701" operator="containsText" text="MEDIA">
      <formula>NOT(ISERROR(SEARCH("MEDIA",AS8)))</formula>
    </cfRule>
    <cfRule type="containsText" dxfId="5441" priority="702" operator="containsText" text="ALTA">
      <formula>NOT(ISERROR(SEARCH("ALTA",AS8)))</formula>
    </cfRule>
  </conditionalFormatting>
  <conditionalFormatting sqref="AP7">
    <cfRule type="containsText" dxfId="5440" priority="697" operator="containsText" text="BAJA">
      <formula>NOT(ISERROR(SEARCH("BAJA",AP7)))</formula>
    </cfRule>
    <cfRule type="containsText" dxfId="5439" priority="698" operator="containsText" text="MEDIA">
      <formula>NOT(ISERROR(SEARCH("MEDIA",AP7)))</formula>
    </cfRule>
    <cfRule type="containsText" dxfId="5438" priority="699" operator="containsText" text="ALTA">
      <formula>NOT(ISERROR(SEARCH("ALTA",AP7)))</formula>
    </cfRule>
  </conditionalFormatting>
  <conditionalFormatting sqref="AP8">
    <cfRule type="containsText" dxfId="5437" priority="694" operator="containsText" text="BAJA">
      <formula>NOT(ISERROR(SEARCH("BAJA",AP8)))</formula>
    </cfRule>
    <cfRule type="containsText" dxfId="5436" priority="695" operator="containsText" text="MEDIA">
      <formula>NOT(ISERROR(SEARCH("MEDIA",AP8)))</formula>
    </cfRule>
    <cfRule type="containsText" dxfId="5435" priority="696" operator="containsText" text="ALTA">
      <formula>NOT(ISERROR(SEARCH("ALTA",AP8)))</formula>
    </cfRule>
  </conditionalFormatting>
  <conditionalFormatting sqref="AQ7">
    <cfRule type="containsText" dxfId="5434" priority="691" operator="containsText" text="BAJA">
      <formula>NOT(ISERROR(SEARCH("BAJA",AQ7)))</formula>
    </cfRule>
    <cfRule type="containsText" dxfId="5433" priority="692" operator="containsText" text="MEDIA">
      <formula>NOT(ISERROR(SEARCH("MEDIA",AQ7)))</formula>
    </cfRule>
    <cfRule type="containsText" dxfId="5432" priority="693" operator="containsText" text="ALTA">
      <formula>NOT(ISERROR(SEARCH("ALTA",AQ7)))</formula>
    </cfRule>
  </conditionalFormatting>
  <conditionalFormatting sqref="AJ11:AK13">
    <cfRule type="containsText" dxfId="5431" priority="685" operator="containsText" text="BAJA">
      <formula>NOT(ISERROR(SEARCH("BAJA",AJ11)))</formula>
    </cfRule>
    <cfRule type="containsText" dxfId="5430" priority="686" operator="containsText" text="MEDIA">
      <formula>NOT(ISERROR(SEARCH("MEDIA",AJ11)))</formula>
    </cfRule>
    <cfRule type="containsText" dxfId="5429" priority="687" operator="containsText" text="ALTA">
      <formula>NOT(ISERROR(SEARCH("ALTA",AJ11)))</formula>
    </cfRule>
  </conditionalFormatting>
  <conditionalFormatting sqref="AR11">
    <cfRule type="containsText" dxfId="5428" priority="688" operator="containsText" text="BAJA">
      <formula>NOT(ISERROR(SEARCH("BAJA",AR11)))</formula>
    </cfRule>
    <cfRule type="containsText" dxfId="5427" priority="689" operator="containsText" text="MEDIA">
      <formula>NOT(ISERROR(SEARCH("MEDIA",AR11)))</formula>
    </cfRule>
    <cfRule type="containsText" dxfId="5426" priority="690" operator="containsText" text="ALTA">
      <formula>NOT(ISERROR(SEARCH("ALTA",AR11)))</formula>
    </cfRule>
  </conditionalFormatting>
  <conditionalFormatting sqref="AX11 Y11">
    <cfRule type="cellIs" dxfId="5425" priority="639" operator="equal">
      <formula>100%</formula>
    </cfRule>
    <cfRule type="cellIs" dxfId="5424" priority="640" operator="equal">
      <formula>80%</formula>
    </cfRule>
    <cfRule type="cellIs" dxfId="5423" priority="641" operator="equal">
      <formula>60%</formula>
    </cfRule>
    <cfRule type="cellIs" dxfId="5422" priority="642" operator="equal">
      <formula>40%</formula>
    </cfRule>
    <cfRule type="cellIs" dxfId="5421" priority="643" operator="equal">
      <formula>0.2</formula>
    </cfRule>
    <cfRule type="containsText" dxfId="5420" priority="657" operator="containsText" text="Extremo">
      <formula>NOT(ISERROR(SEARCH("Extremo",Y11)))</formula>
    </cfRule>
    <cfRule type="containsText" dxfId="5419" priority="658" operator="containsText" text="Alto">
      <formula>NOT(ISERROR(SEARCH("Alto",Y11)))</formula>
    </cfRule>
    <cfRule type="containsText" dxfId="5418" priority="659" operator="containsText" text="Bajo">
      <formula>NOT(ISERROR(SEARCH("Bajo",Y11)))</formula>
    </cfRule>
    <cfRule type="containsText" dxfId="5417" priority="670" operator="containsText" text="Catastrófico">
      <formula>NOT(ISERROR(SEARCH("Catastrófico",Y11)))</formula>
    </cfRule>
    <cfRule type="containsText" dxfId="5416" priority="671" operator="containsText" text="Mayor">
      <formula>NOT(ISERROR(SEARCH("Mayor",Y11)))</formula>
    </cfRule>
    <cfRule type="containsText" dxfId="5415" priority="672" operator="containsText" text="Moderado">
      <formula>NOT(ISERROR(SEARCH("Moderado",Y11)))</formula>
    </cfRule>
    <cfRule type="containsText" dxfId="5414" priority="673" operator="containsText" text="Menor">
      <formula>NOT(ISERROR(SEARCH("Menor",Y11)))</formula>
    </cfRule>
    <cfRule type="containsText" dxfId="5413" priority="674" operator="containsText" text="Leve">
      <formula>NOT(ISERROR(SEARCH("Leve",Y11)))</formula>
    </cfRule>
    <cfRule type="containsText" dxfId="5412" priority="680" operator="containsText" text="Muy a">
      <formula>NOT(ISERROR(SEARCH("Muy a",Y11)))</formula>
    </cfRule>
    <cfRule type="containsText" dxfId="5411" priority="681" operator="containsText" text="Muy b">
      <formula>NOT(ISERROR(SEARCH("Muy b",Y11)))</formula>
    </cfRule>
    <cfRule type="containsText" dxfId="5410" priority="682" operator="containsText" text="Baja">
      <formula>NOT(ISERROR(SEARCH("Baja",Y11)))</formula>
    </cfRule>
    <cfRule type="containsText" dxfId="5409" priority="683" operator="containsText" text="Media">
      <formula>NOT(ISERROR(SEARCH("Media",Y11)))</formula>
    </cfRule>
    <cfRule type="containsText" dxfId="5408" priority="684" operator="containsText" text="Alta">
      <formula>NOT(ISERROR(SEARCH("Alta",Y11)))</formula>
    </cfRule>
  </conditionalFormatting>
  <conditionalFormatting sqref="V11">
    <cfRule type="containsText" dxfId="5407" priority="675" operator="containsText" text="Muy a">
      <formula>NOT(ISERROR(SEARCH("Muy a",V11)))</formula>
    </cfRule>
    <cfRule type="containsText" dxfId="5406" priority="676" operator="containsText" text="Muy b">
      <formula>NOT(ISERROR(SEARCH("Muy b",V11)))</formula>
    </cfRule>
    <cfRule type="containsText" dxfId="5405" priority="677" operator="containsText" text="Baja">
      <formula>NOT(ISERROR(SEARCH("Baja",V11)))</formula>
    </cfRule>
    <cfRule type="containsText" dxfId="5404" priority="678" operator="containsText" text="Media">
      <formula>NOT(ISERROR(SEARCH("Media",V11)))</formula>
    </cfRule>
    <cfRule type="containsText" dxfId="5403" priority="679" operator="containsText" text="Alta">
      <formula>NOT(ISERROR(SEARCH("Alta",V11)))</formula>
    </cfRule>
  </conditionalFormatting>
  <conditionalFormatting sqref="X11">
    <cfRule type="containsText" dxfId="5402" priority="660" operator="containsText" text="Catastrófico">
      <formula>NOT(ISERROR(SEARCH("Catastrófico",X11)))</formula>
    </cfRule>
    <cfRule type="containsText" dxfId="5401" priority="661" operator="containsText" text="Mayor">
      <formula>NOT(ISERROR(SEARCH("Mayor",X11)))</formula>
    </cfRule>
    <cfRule type="containsText" dxfId="5400" priority="662" operator="containsText" text="Moderado">
      <formula>NOT(ISERROR(SEARCH("Moderado",X11)))</formula>
    </cfRule>
    <cfRule type="containsText" dxfId="5399" priority="663" operator="containsText" text="Menor">
      <formula>NOT(ISERROR(SEARCH("Menor",X11)))</formula>
    </cfRule>
    <cfRule type="containsText" dxfId="5398" priority="664" operator="containsText" text="Leve">
      <formula>NOT(ISERROR(SEARCH("Leve",X11)))</formula>
    </cfRule>
    <cfRule type="containsText" dxfId="5397" priority="665" operator="containsText" text="Muy a">
      <formula>NOT(ISERROR(SEARCH("Muy a",X11)))</formula>
    </cfRule>
    <cfRule type="containsText" dxfId="5396" priority="666" operator="containsText" text="Muy b">
      <formula>NOT(ISERROR(SEARCH("Muy b",X11)))</formula>
    </cfRule>
    <cfRule type="containsText" dxfId="5395" priority="667" operator="containsText" text="Baja">
      <formula>NOT(ISERROR(SEARCH("Baja",X11)))</formula>
    </cfRule>
    <cfRule type="containsText" dxfId="5394" priority="668" operator="containsText" text="Media">
      <formula>NOT(ISERROR(SEARCH("Media",X11)))</formula>
    </cfRule>
    <cfRule type="containsText" dxfId="5393" priority="669" operator="containsText" text="Alta">
      <formula>NOT(ISERROR(SEARCH("Alta",X11)))</formula>
    </cfRule>
  </conditionalFormatting>
  <conditionalFormatting sqref="Z11">
    <cfRule type="containsText" dxfId="5392" priority="644" operator="containsText" text="Extremo">
      <formula>NOT(ISERROR(SEARCH("Extremo",Z11)))</formula>
    </cfRule>
    <cfRule type="containsText" dxfId="5391" priority="645" operator="containsText" text="Alto">
      <formula>NOT(ISERROR(SEARCH("Alto",Z11)))</formula>
    </cfRule>
    <cfRule type="containsText" dxfId="5390" priority="646" operator="containsText" text="Bajo">
      <formula>NOT(ISERROR(SEARCH("Bajo",Z11)))</formula>
    </cfRule>
    <cfRule type="containsText" dxfId="5389" priority="647" operator="containsText" text="Catastrófico">
      <formula>NOT(ISERROR(SEARCH("Catastrófico",Z11)))</formula>
    </cfRule>
    <cfRule type="containsText" dxfId="5388" priority="648" operator="containsText" text="Mayor">
      <formula>NOT(ISERROR(SEARCH("Mayor",Z11)))</formula>
    </cfRule>
    <cfRule type="containsText" dxfId="5387" priority="649" operator="containsText" text="Moderado">
      <formula>NOT(ISERROR(SEARCH("Moderado",Z11)))</formula>
    </cfRule>
    <cfRule type="containsText" dxfId="5386" priority="650" operator="containsText" text="Menor">
      <formula>NOT(ISERROR(SEARCH("Menor",Z11)))</formula>
    </cfRule>
    <cfRule type="containsText" dxfId="5385" priority="651" operator="containsText" text="Leve">
      <formula>NOT(ISERROR(SEARCH("Leve",Z11)))</formula>
    </cfRule>
    <cfRule type="containsText" dxfId="5384" priority="652" operator="containsText" text="Muy a">
      <formula>NOT(ISERROR(SEARCH("Muy a",Z11)))</formula>
    </cfRule>
    <cfRule type="containsText" dxfId="5383" priority="653" operator="containsText" text="Muy b">
      <formula>NOT(ISERROR(SEARCH("Muy b",Z11)))</formula>
    </cfRule>
    <cfRule type="containsText" dxfId="5382" priority="654" operator="containsText" text="Baja">
      <formula>NOT(ISERROR(SEARCH("Baja",Z11)))</formula>
    </cfRule>
    <cfRule type="containsText" dxfId="5381" priority="655" operator="containsText" text="Media">
      <formula>NOT(ISERROR(SEARCH("Media",Z11)))</formula>
    </cfRule>
    <cfRule type="containsText" dxfId="5380" priority="656" operator="containsText" text="Alta">
      <formula>NOT(ISERROR(SEARCH("Alta",Z11)))</formula>
    </cfRule>
  </conditionalFormatting>
  <conditionalFormatting sqref="W11">
    <cfRule type="cellIs" dxfId="5379" priority="621" operator="equal">
      <formula>100%</formula>
    </cfRule>
    <cfRule type="cellIs" dxfId="5378" priority="622" operator="equal">
      <formula>80%</formula>
    </cfRule>
    <cfRule type="cellIs" dxfId="5377" priority="623" operator="equal">
      <formula>60%</formula>
    </cfRule>
    <cfRule type="cellIs" dxfId="5376" priority="624" operator="equal">
      <formula>40%</formula>
    </cfRule>
    <cfRule type="cellIs" dxfId="5375" priority="625" operator="equal">
      <formula>0.2</formula>
    </cfRule>
    <cfRule type="containsText" dxfId="5374" priority="626" operator="containsText" text="Extremo">
      <formula>NOT(ISERROR(SEARCH("Extremo",W11)))</formula>
    </cfRule>
    <cfRule type="containsText" dxfId="5373" priority="627" operator="containsText" text="Alto">
      <formula>NOT(ISERROR(SEARCH("Alto",W11)))</formula>
    </cfRule>
    <cfRule type="containsText" dxfId="5372" priority="628" operator="containsText" text="Bajo">
      <formula>NOT(ISERROR(SEARCH("Bajo",W11)))</formula>
    </cfRule>
    <cfRule type="containsText" dxfId="5371" priority="629" operator="containsText" text="Catastrófico">
      <formula>NOT(ISERROR(SEARCH("Catastrófico",W11)))</formula>
    </cfRule>
    <cfRule type="containsText" dxfId="5370" priority="630" operator="containsText" text="Mayor">
      <formula>NOT(ISERROR(SEARCH("Mayor",W11)))</formula>
    </cfRule>
    <cfRule type="containsText" dxfId="5369" priority="631" operator="containsText" text="Moderado">
      <formula>NOT(ISERROR(SEARCH("Moderado",W11)))</formula>
    </cfRule>
    <cfRule type="containsText" dxfId="5368" priority="632" operator="containsText" text="Menor">
      <formula>NOT(ISERROR(SEARCH("Menor",W11)))</formula>
    </cfRule>
    <cfRule type="containsText" dxfId="5367" priority="633" operator="containsText" text="Leve">
      <formula>NOT(ISERROR(SEARCH("Leve",W11)))</formula>
    </cfRule>
    <cfRule type="containsText" dxfId="5366" priority="634" operator="containsText" text="Muy a">
      <formula>NOT(ISERROR(SEARCH("Muy a",W11)))</formula>
    </cfRule>
    <cfRule type="containsText" dxfId="5365" priority="635" operator="containsText" text="Muy b">
      <formula>NOT(ISERROR(SEARCH("Muy b",W11)))</formula>
    </cfRule>
    <cfRule type="containsText" dxfId="5364" priority="636" operator="containsText" text="Baja">
      <formula>NOT(ISERROR(SEARCH("Baja",W11)))</formula>
    </cfRule>
    <cfRule type="containsText" dxfId="5363" priority="637" operator="containsText" text="Media">
      <formula>NOT(ISERROR(SEARCH("Media",W11)))</formula>
    </cfRule>
    <cfRule type="containsText" dxfId="5362" priority="638" operator="containsText" text="Alta">
      <formula>NOT(ISERROR(SEARCH("Alta",W11)))</formula>
    </cfRule>
  </conditionalFormatting>
  <conditionalFormatting sqref="AA11">
    <cfRule type="cellIs" dxfId="5361" priority="604" operator="equal">
      <formula>100%</formula>
    </cfRule>
    <cfRule type="cellIs" dxfId="5360" priority="605" operator="equal">
      <formula>75%</formula>
    </cfRule>
    <cfRule type="cellIs" dxfId="5359" priority="606" operator="equal">
      <formula>50%</formula>
    </cfRule>
    <cfRule type="cellIs" dxfId="5358" priority="607" operator="equal">
      <formula>25%</formula>
    </cfRule>
    <cfRule type="containsText" dxfId="5357" priority="608" operator="containsText" text="Extremo">
      <formula>NOT(ISERROR(SEARCH("Extremo",AA11)))</formula>
    </cfRule>
    <cfRule type="containsText" dxfId="5356" priority="609" operator="containsText" text="Alto">
      <formula>NOT(ISERROR(SEARCH("Alto",AA11)))</formula>
    </cfRule>
    <cfRule type="containsText" dxfId="5355" priority="610" operator="containsText" text="Bajo">
      <formula>NOT(ISERROR(SEARCH("Bajo",AA11)))</formula>
    </cfRule>
    <cfRule type="containsText" dxfId="5354" priority="611" operator="containsText" text="Catastrófico">
      <formula>NOT(ISERROR(SEARCH("Catastrófico",AA11)))</formula>
    </cfRule>
    <cfRule type="containsText" dxfId="5353" priority="612" operator="containsText" text="Mayor">
      <formula>NOT(ISERROR(SEARCH("Mayor",AA11)))</formula>
    </cfRule>
    <cfRule type="containsText" dxfId="5352" priority="613" operator="containsText" text="Moderado">
      <formula>NOT(ISERROR(SEARCH("Moderado",AA11)))</formula>
    </cfRule>
    <cfRule type="containsText" dxfId="5351" priority="614" operator="containsText" text="Menor">
      <formula>NOT(ISERROR(SEARCH("Menor",AA11)))</formula>
    </cfRule>
    <cfRule type="containsText" dxfId="5350" priority="615" operator="containsText" text="Leve">
      <formula>NOT(ISERROR(SEARCH("Leve",AA11)))</formula>
    </cfRule>
    <cfRule type="containsText" dxfId="5349" priority="616" operator="containsText" text="Muy a">
      <formula>NOT(ISERROR(SEARCH("Muy a",AA11)))</formula>
    </cfRule>
    <cfRule type="containsText" dxfId="5348" priority="617" operator="containsText" text="Muy b">
      <formula>NOT(ISERROR(SEARCH("Muy b",AA11)))</formula>
    </cfRule>
    <cfRule type="containsText" dxfId="5347" priority="618" operator="containsText" text="Baja">
      <formula>NOT(ISERROR(SEARCH("Baja",AA11)))</formula>
    </cfRule>
    <cfRule type="containsText" dxfId="5346" priority="619" operator="containsText" text="Media">
      <formula>NOT(ISERROR(SEARCH("Media",AA11)))</formula>
    </cfRule>
    <cfRule type="containsText" dxfId="5345" priority="620" operator="containsText" text="Alta">
      <formula>NOT(ISERROR(SEARCH("Alta",AA11)))</formula>
    </cfRule>
  </conditionalFormatting>
  <conditionalFormatting sqref="AU11">
    <cfRule type="containsText" dxfId="5344" priority="601" operator="containsText" text="BAJA">
      <formula>NOT(ISERROR(SEARCH("BAJA",AU11)))</formula>
    </cfRule>
    <cfRule type="containsText" dxfId="5343" priority="602" operator="containsText" text="MEDIA">
      <formula>NOT(ISERROR(SEARCH("MEDIA",AU11)))</formula>
    </cfRule>
    <cfRule type="containsText" dxfId="5342" priority="603" operator="containsText" text="ALTA">
      <formula>NOT(ISERROR(SEARCH("ALTA",AU11)))</formula>
    </cfRule>
  </conditionalFormatting>
  <conditionalFormatting sqref="AU12:AU13">
    <cfRule type="containsText" dxfId="5341" priority="598" operator="containsText" text="BAJA">
      <formula>NOT(ISERROR(SEARCH("BAJA",AU12)))</formula>
    </cfRule>
    <cfRule type="containsText" dxfId="5340" priority="599" operator="containsText" text="MEDIA">
      <formula>NOT(ISERROR(SEARCH("MEDIA",AU12)))</formula>
    </cfRule>
    <cfRule type="containsText" dxfId="5339" priority="600" operator="containsText" text="ALTA">
      <formula>NOT(ISERROR(SEARCH("ALTA",AU12)))</formula>
    </cfRule>
  </conditionalFormatting>
  <conditionalFormatting sqref="AW11">
    <cfRule type="cellIs" dxfId="5338" priority="580" operator="equal">
      <formula>100%</formula>
    </cfRule>
    <cfRule type="cellIs" dxfId="5337" priority="581" operator="equal">
      <formula>80%</formula>
    </cfRule>
    <cfRule type="cellIs" dxfId="5336" priority="582" operator="equal">
      <formula>60%</formula>
    </cfRule>
    <cfRule type="cellIs" dxfId="5335" priority="583" operator="equal">
      <formula>40%</formula>
    </cfRule>
    <cfRule type="cellIs" dxfId="5334" priority="584" operator="equal">
      <formula>0.2</formula>
    </cfRule>
    <cfRule type="containsText" dxfId="5333" priority="585" operator="containsText" text="Extremo">
      <formula>NOT(ISERROR(SEARCH("Extremo",AW11)))</formula>
    </cfRule>
    <cfRule type="containsText" dxfId="5332" priority="586" operator="containsText" text="Alto">
      <formula>NOT(ISERROR(SEARCH("Alto",AW11)))</formula>
    </cfRule>
    <cfRule type="containsText" dxfId="5331" priority="587" operator="containsText" text="Bajo">
      <formula>NOT(ISERROR(SEARCH("Bajo",AW11)))</formula>
    </cfRule>
    <cfRule type="containsText" dxfId="5330" priority="588" operator="containsText" text="Catastrófico">
      <formula>NOT(ISERROR(SEARCH("Catastrófico",AW11)))</formula>
    </cfRule>
    <cfRule type="containsText" dxfId="5329" priority="589" operator="containsText" text="Mayor">
      <formula>NOT(ISERROR(SEARCH("Mayor",AW11)))</formula>
    </cfRule>
    <cfRule type="containsText" dxfId="5328" priority="590" operator="containsText" text="Moderado">
      <formula>NOT(ISERROR(SEARCH("Moderado",AW11)))</formula>
    </cfRule>
    <cfRule type="containsText" dxfId="5327" priority="591" operator="containsText" text="Menor">
      <formula>NOT(ISERROR(SEARCH("Menor",AW11)))</formula>
    </cfRule>
    <cfRule type="containsText" dxfId="5326" priority="592" operator="containsText" text="Leve">
      <formula>NOT(ISERROR(SEARCH("Leve",AW11)))</formula>
    </cfRule>
    <cfRule type="containsText" dxfId="5325" priority="593" operator="containsText" text="Muy a">
      <formula>NOT(ISERROR(SEARCH("Muy a",AW11)))</formula>
    </cfRule>
    <cfRule type="containsText" dxfId="5324" priority="594" operator="containsText" text="Muy b">
      <formula>NOT(ISERROR(SEARCH("Muy b",AW11)))</formula>
    </cfRule>
    <cfRule type="containsText" dxfId="5323" priority="595" operator="containsText" text="Baja">
      <formula>NOT(ISERROR(SEARCH("Baja",AW11)))</formula>
    </cfRule>
    <cfRule type="containsText" dxfId="5322" priority="596" operator="containsText" text="Media">
      <formula>NOT(ISERROR(SEARCH("Media",AW11)))</formula>
    </cfRule>
    <cfRule type="containsText" dxfId="5321" priority="597" operator="containsText" text="Alta">
      <formula>NOT(ISERROR(SEARCH("Alta",AW11)))</formula>
    </cfRule>
  </conditionalFormatting>
  <conditionalFormatting sqref="AV11">
    <cfRule type="cellIs" dxfId="5320" priority="573" operator="greaterThan">
      <formula>75%</formula>
    </cfRule>
    <cfRule type="cellIs" dxfId="5319" priority="574" operator="between">
      <formula>51%</formula>
      <formula>75%</formula>
    </cfRule>
    <cfRule type="cellIs" dxfId="5318" priority="575" operator="between">
      <formula>26%</formula>
      <formula>50%</formula>
    </cfRule>
    <cfRule type="cellIs" dxfId="5317" priority="576" operator="between">
      <formula>0%</formula>
      <formula>25%</formula>
    </cfRule>
    <cfRule type="containsText" dxfId="5316" priority="577" operator="containsText" text="BAJA">
      <formula>NOT(ISERROR(SEARCH("BAJA",AV11)))</formula>
    </cfRule>
    <cfRule type="containsText" dxfId="5315" priority="578" operator="containsText" text="MEDIA">
      <formula>NOT(ISERROR(SEARCH("MEDIA",AV11)))</formula>
    </cfRule>
    <cfRule type="containsText" dxfId="5314" priority="579" operator="containsText" text="ALTA">
      <formula>NOT(ISERROR(SEARCH("ALTA",AV11)))</formula>
    </cfRule>
  </conditionalFormatting>
  <conditionalFormatting sqref="AV12:AV13">
    <cfRule type="cellIs" dxfId="5313" priority="566" operator="greaterThan">
      <formula>75%</formula>
    </cfRule>
    <cfRule type="cellIs" dxfId="5312" priority="567" operator="between">
      <formula>51%</formula>
      <formula>75%</formula>
    </cfRule>
    <cfRule type="cellIs" dxfId="5311" priority="568" operator="between">
      <formula>26%</formula>
      <formula>50%</formula>
    </cfRule>
    <cfRule type="cellIs" dxfId="5310" priority="569" operator="between">
      <formula>0%</formula>
      <formula>25%</formula>
    </cfRule>
    <cfRule type="containsText" dxfId="5309" priority="570" operator="containsText" text="BAJA">
      <formula>NOT(ISERROR(SEARCH("BAJA",AV12)))</formula>
    </cfRule>
    <cfRule type="containsText" dxfId="5308" priority="571" operator="containsText" text="MEDIA">
      <formula>NOT(ISERROR(SEARCH("MEDIA",AV12)))</formula>
    </cfRule>
    <cfRule type="containsText" dxfId="5307" priority="572" operator="containsText" text="ALTA">
      <formula>NOT(ISERROR(SEARCH("ALTA",AV12)))</formula>
    </cfRule>
  </conditionalFormatting>
  <conditionalFormatting sqref="S11">
    <cfRule type="cellIs" dxfId="5306" priority="548" operator="equal">
      <formula>100%</formula>
    </cfRule>
    <cfRule type="cellIs" dxfId="5305" priority="549" operator="equal">
      <formula>80%</formula>
    </cfRule>
    <cfRule type="cellIs" dxfId="5304" priority="550" operator="equal">
      <formula>60%</formula>
    </cfRule>
    <cfRule type="cellIs" dxfId="5303" priority="551" operator="equal">
      <formula>40%</formula>
    </cfRule>
    <cfRule type="cellIs" dxfId="5302" priority="552" operator="equal">
      <formula>0.2</formula>
    </cfRule>
    <cfRule type="containsText" dxfId="5301" priority="553" operator="containsText" text="Extremo">
      <formula>NOT(ISERROR(SEARCH("Extremo",S11)))</formula>
    </cfRule>
    <cfRule type="containsText" dxfId="5300" priority="554" operator="containsText" text="Alto">
      <formula>NOT(ISERROR(SEARCH("Alto",S11)))</formula>
    </cfRule>
    <cfRule type="containsText" dxfId="5299" priority="555" operator="containsText" text="Bajo">
      <formula>NOT(ISERROR(SEARCH("Bajo",S11)))</formula>
    </cfRule>
    <cfRule type="containsText" dxfId="5298" priority="556" operator="containsText" text="Catastrófico">
      <formula>NOT(ISERROR(SEARCH("Catastrófico",S11)))</formula>
    </cfRule>
    <cfRule type="containsText" dxfId="5297" priority="557" operator="containsText" text="Mayor">
      <formula>NOT(ISERROR(SEARCH("Mayor",S11)))</formula>
    </cfRule>
    <cfRule type="containsText" dxfId="5296" priority="558" operator="containsText" text="Moderado">
      <formula>NOT(ISERROR(SEARCH("Moderado",S11)))</formula>
    </cfRule>
    <cfRule type="containsText" dxfId="5295" priority="559" operator="containsText" text="Menor">
      <formula>NOT(ISERROR(SEARCH("Menor",S11)))</formula>
    </cfRule>
    <cfRule type="containsText" dxfId="5294" priority="560" operator="containsText" text="Leve">
      <formula>NOT(ISERROR(SEARCH("Leve",S11)))</formula>
    </cfRule>
    <cfRule type="containsText" dxfId="5293" priority="561" operator="containsText" text="Muy a">
      <formula>NOT(ISERROR(SEARCH("Muy a",S11)))</formula>
    </cfRule>
    <cfRule type="containsText" dxfId="5292" priority="562" operator="containsText" text="Muy b">
      <formula>NOT(ISERROR(SEARCH("Muy b",S11)))</formula>
    </cfRule>
    <cfRule type="containsText" dxfId="5291" priority="563" operator="containsText" text="Baja">
      <formula>NOT(ISERROR(SEARCH("Baja",S11)))</formula>
    </cfRule>
    <cfRule type="containsText" dxfId="5290" priority="564" operator="containsText" text="Media">
      <formula>NOT(ISERROR(SEARCH("Media",S11)))</formula>
    </cfRule>
    <cfRule type="containsText" dxfId="5289" priority="565" operator="containsText" text="Alta">
      <formula>NOT(ISERROR(SEARCH("Alta",S11)))</formula>
    </cfRule>
  </conditionalFormatting>
  <conditionalFormatting sqref="T11">
    <cfRule type="cellIs" dxfId="5288" priority="530" operator="equal">
      <formula>100%</formula>
    </cfRule>
    <cfRule type="cellIs" dxfId="5287" priority="531" operator="equal">
      <formula>80%</formula>
    </cfRule>
    <cfRule type="cellIs" dxfId="5286" priority="532" operator="equal">
      <formula>60%</formula>
    </cfRule>
    <cfRule type="cellIs" dxfId="5285" priority="533" operator="equal">
      <formula>40%</formula>
    </cfRule>
    <cfRule type="cellIs" dxfId="5284" priority="534" operator="equal">
      <formula>0.2</formula>
    </cfRule>
    <cfRule type="containsText" dxfId="5283" priority="535" operator="containsText" text="Extremo">
      <formula>NOT(ISERROR(SEARCH("Extremo",T11)))</formula>
    </cfRule>
    <cfRule type="containsText" dxfId="5282" priority="536" operator="containsText" text="Alto">
      <formula>NOT(ISERROR(SEARCH("Alto",T11)))</formula>
    </cfRule>
    <cfRule type="containsText" dxfId="5281" priority="537" operator="containsText" text="Bajo">
      <formula>NOT(ISERROR(SEARCH("Bajo",T11)))</formula>
    </cfRule>
    <cfRule type="containsText" dxfId="5280" priority="538" operator="containsText" text="Catastrófico">
      <formula>NOT(ISERROR(SEARCH("Catastrófico",T11)))</formula>
    </cfRule>
    <cfRule type="containsText" dxfId="5279" priority="539" operator="containsText" text="Mayor">
      <formula>NOT(ISERROR(SEARCH("Mayor",T11)))</formula>
    </cfRule>
    <cfRule type="containsText" dxfId="5278" priority="540" operator="containsText" text="Moderado">
      <formula>NOT(ISERROR(SEARCH("Moderado",T11)))</formula>
    </cfRule>
    <cfRule type="containsText" dxfId="5277" priority="541" operator="containsText" text="Menor">
      <formula>NOT(ISERROR(SEARCH("Menor",T11)))</formula>
    </cfRule>
    <cfRule type="containsText" dxfId="5276" priority="542" operator="containsText" text="Leve">
      <formula>NOT(ISERROR(SEARCH("Leve",T11)))</formula>
    </cfRule>
    <cfRule type="containsText" dxfId="5275" priority="543" operator="containsText" text="Muy a">
      <formula>NOT(ISERROR(SEARCH("Muy a",T11)))</formula>
    </cfRule>
    <cfRule type="containsText" dxfId="5274" priority="544" operator="containsText" text="Muy b">
      <formula>NOT(ISERROR(SEARCH("Muy b",T11)))</formula>
    </cfRule>
    <cfRule type="containsText" dxfId="5273" priority="545" operator="containsText" text="Baja">
      <formula>NOT(ISERROR(SEARCH("Baja",T11)))</formula>
    </cfRule>
    <cfRule type="containsText" dxfId="5272" priority="546" operator="containsText" text="Media">
      <formula>NOT(ISERROR(SEARCH("Media",T11)))</formula>
    </cfRule>
    <cfRule type="containsText" dxfId="5271" priority="547" operator="containsText" text="Alta">
      <formula>NOT(ISERROR(SEARCH("Alta",T11)))</formula>
    </cfRule>
  </conditionalFormatting>
  <conditionalFormatting sqref="AD16">
    <cfRule type="containsText" dxfId="5270" priority="109" operator="containsText" text="BAJA">
      <formula>NOT(ISERROR(SEARCH("BAJA",AD16)))</formula>
    </cfRule>
    <cfRule type="containsText" dxfId="5269" priority="110" operator="containsText" text="MEDIA">
      <formula>NOT(ISERROR(SEARCH("MEDIA",AD16)))</formula>
    </cfRule>
    <cfRule type="containsText" dxfId="5268" priority="111" operator="containsText" text="ALTA">
      <formula>NOT(ISERROR(SEARCH("ALTA",AD16)))</formula>
    </cfRule>
  </conditionalFormatting>
  <conditionalFormatting sqref="AL16">
    <cfRule type="containsText" dxfId="5267" priority="103" operator="containsText" text="BAJA">
      <formula>NOT(ISERROR(SEARCH("BAJA",AL16)))</formula>
    </cfRule>
    <cfRule type="containsText" dxfId="5266" priority="104" operator="containsText" text="MEDIA">
      <formula>NOT(ISERROR(SEARCH("MEDIA",AL16)))</formula>
    </cfRule>
    <cfRule type="containsText" dxfId="5265" priority="105" operator="containsText" text="ALTA">
      <formula>NOT(ISERROR(SEARCH("ALTA",AL16)))</formula>
    </cfRule>
  </conditionalFormatting>
  <conditionalFormatting sqref="AN16">
    <cfRule type="containsText" dxfId="5264" priority="100" operator="containsText" text="BAJA">
      <formula>NOT(ISERROR(SEARCH("BAJA",AN16)))</formula>
    </cfRule>
    <cfRule type="containsText" dxfId="5263" priority="101" operator="containsText" text="MEDIA">
      <formula>NOT(ISERROR(SEARCH("MEDIA",AN16)))</formula>
    </cfRule>
    <cfRule type="containsText" dxfId="5262" priority="102" operator="containsText" text="ALTA">
      <formula>NOT(ISERROR(SEARCH("ALTA",AN16)))</formula>
    </cfRule>
  </conditionalFormatting>
  <conditionalFormatting sqref="AD11">
    <cfRule type="containsText" dxfId="5261" priority="515" operator="containsText" text="BAJA">
      <formula>NOT(ISERROR(SEARCH("BAJA",AD11)))</formula>
    </cfRule>
    <cfRule type="containsText" dxfId="5260" priority="516" operator="containsText" text="MEDIA">
      <formula>NOT(ISERROR(SEARCH("MEDIA",AD11)))</formula>
    </cfRule>
    <cfRule type="containsText" dxfId="5259" priority="517" operator="containsText" text="ALTA">
      <formula>NOT(ISERROR(SEARCH("ALTA",AD11)))</formula>
    </cfRule>
  </conditionalFormatting>
  <conditionalFormatting sqref="AS16">
    <cfRule type="containsText" dxfId="5258" priority="97" operator="containsText" text="BAJA">
      <formula>NOT(ISERROR(SEARCH("BAJA",AS16)))</formula>
    </cfRule>
    <cfRule type="containsText" dxfId="5257" priority="98" operator="containsText" text="MEDIA">
      <formula>NOT(ISERROR(SEARCH("MEDIA",AS16)))</formula>
    </cfRule>
    <cfRule type="containsText" dxfId="5256" priority="99" operator="containsText" text="ALTA">
      <formula>NOT(ISERROR(SEARCH("ALTA",AS16)))</formula>
    </cfRule>
  </conditionalFormatting>
  <conditionalFormatting sqref="AS11">
    <cfRule type="containsText" dxfId="5255" priority="503" operator="containsText" text="BAJA">
      <formula>NOT(ISERROR(SEARCH("BAJA",AS11)))</formula>
    </cfRule>
    <cfRule type="containsText" dxfId="5254" priority="504" operator="containsText" text="MEDIA">
      <formula>NOT(ISERROR(SEARCH("MEDIA",AS11)))</formula>
    </cfRule>
    <cfRule type="containsText" dxfId="5253" priority="505" operator="containsText" text="ALTA">
      <formula>NOT(ISERROR(SEARCH("ALTA",AS11)))</formula>
    </cfRule>
  </conditionalFormatting>
  <conditionalFormatting sqref="AP11">
    <cfRule type="containsText" dxfId="5252" priority="500" operator="containsText" text="BAJA">
      <formula>NOT(ISERROR(SEARCH("BAJA",AP11)))</formula>
    </cfRule>
    <cfRule type="containsText" dxfId="5251" priority="501" operator="containsText" text="MEDIA">
      <formula>NOT(ISERROR(SEARCH("MEDIA",AP11)))</formula>
    </cfRule>
    <cfRule type="containsText" dxfId="5250" priority="502" operator="containsText" text="ALTA">
      <formula>NOT(ISERROR(SEARCH("ALTA",AP11)))</formula>
    </cfRule>
  </conditionalFormatting>
  <conditionalFormatting sqref="AQ11">
    <cfRule type="containsText" dxfId="5249" priority="497" operator="containsText" text="BAJA">
      <formula>NOT(ISERROR(SEARCH("BAJA",AQ11)))</formula>
    </cfRule>
    <cfRule type="containsText" dxfId="5248" priority="498" operator="containsText" text="MEDIA">
      <formula>NOT(ISERROR(SEARCH("MEDIA",AQ11)))</formula>
    </cfRule>
    <cfRule type="containsText" dxfId="5247" priority="499" operator="containsText" text="ALTA">
      <formula>NOT(ISERROR(SEARCH("ALTA",AQ11)))</formula>
    </cfRule>
  </conditionalFormatting>
  <conditionalFormatting sqref="AJ14:AK15">
    <cfRule type="containsText" dxfId="5246" priority="491" operator="containsText" text="BAJA">
      <formula>NOT(ISERROR(SEARCH("BAJA",AJ14)))</formula>
    </cfRule>
    <cfRule type="containsText" dxfId="5245" priority="492" operator="containsText" text="MEDIA">
      <formula>NOT(ISERROR(SEARCH("MEDIA",AJ14)))</formula>
    </cfRule>
    <cfRule type="containsText" dxfId="5244" priority="493" operator="containsText" text="ALTA">
      <formula>NOT(ISERROR(SEARCH("ALTA",AJ14)))</formula>
    </cfRule>
  </conditionalFormatting>
  <conditionalFormatting sqref="AR14">
    <cfRule type="containsText" dxfId="5243" priority="494" operator="containsText" text="BAJA">
      <formula>NOT(ISERROR(SEARCH("BAJA",AR14)))</formula>
    </cfRule>
    <cfRule type="containsText" dxfId="5242" priority="495" operator="containsText" text="MEDIA">
      <formula>NOT(ISERROR(SEARCH("MEDIA",AR14)))</formula>
    </cfRule>
    <cfRule type="containsText" dxfId="5241" priority="496" operator="containsText" text="ALTA">
      <formula>NOT(ISERROR(SEARCH("ALTA",AR14)))</formula>
    </cfRule>
  </conditionalFormatting>
  <conditionalFormatting sqref="AX14 Y14">
    <cfRule type="cellIs" dxfId="5240" priority="445" operator="equal">
      <formula>100%</formula>
    </cfRule>
    <cfRule type="cellIs" dxfId="5239" priority="446" operator="equal">
      <formula>80%</formula>
    </cfRule>
    <cfRule type="cellIs" dxfId="5238" priority="447" operator="equal">
      <formula>60%</formula>
    </cfRule>
    <cfRule type="cellIs" dxfId="5237" priority="448" operator="equal">
      <formula>40%</formula>
    </cfRule>
    <cfRule type="cellIs" dxfId="5236" priority="449" operator="equal">
      <formula>0.2</formula>
    </cfRule>
    <cfRule type="containsText" dxfId="5235" priority="463" operator="containsText" text="Extremo">
      <formula>NOT(ISERROR(SEARCH("Extremo",Y14)))</formula>
    </cfRule>
    <cfRule type="containsText" dxfId="5234" priority="464" operator="containsText" text="Alto">
      <formula>NOT(ISERROR(SEARCH("Alto",Y14)))</formula>
    </cfRule>
    <cfRule type="containsText" dxfId="5233" priority="465" operator="containsText" text="Bajo">
      <formula>NOT(ISERROR(SEARCH("Bajo",Y14)))</formula>
    </cfRule>
    <cfRule type="containsText" dxfId="5232" priority="476" operator="containsText" text="Catastrófico">
      <formula>NOT(ISERROR(SEARCH("Catastrófico",Y14)))</formula>
    </cfRule>
    <cfRule type="containsText" dxfId="5231" priority="477" operator="containsText" text="Mayor">
      <formula>NOT(ISERROR(SEARCH("Mayor",Y14)))</formula>
    </cfRule>
    <cfRule type="containsText" dxfId="5230" priority="478" operator="containsText" text="Moderado">
      <formula>NOT(ISERROR(SEARCH("Moderado",Y14)))</formula>
    </cfRule>
    <cfRule type="containsText" dxfId="5229" priority="479" operator="containsText" text="Menor">
      <formula>NOT(ISERROR(SEARCH("Menor",Y14)))</formula>
    </cfRule>
    <cfRule type="containsText" dxfId="5228" priority="480" operator="containsText" text="Leve">
      <formula>NOT(ISERROR(SEARCH("Leve",Y14)))</formula>
    </cfRule>
    <cfRule type="containsText" dxfId="5227" priority="486" operator="containsText" text="Muy a">
      <formula>NOT(ISERROR(SEARCH("Muy a",Y14)))</formula>
    </cfRule>
    <cfRule type="containsText" dxfId="5226" priority="487" operator="containsText" text="Muy b">
      <formula>NOT(ISERROR(SEARCH("Muy b",Y14)))</formula>
    </cfRule>
    <cfRule type="containsText" dxfId="5225" priority="488" operator="containsText" text="Baja">
      <formula>NOT(ISERROR(SEARCH("Baja",Y14)))</formula>
    </cfRule>
    <cfRule type="containsText" dxfId="5224" priority="489" operator="containsText" text="Media">
      <formula>NOT(ISERROR(SEARCH("Media",Y14)))</formula>
    </cfRule>
    <cfRule type="containsText" dxfId="5223" priority="490" operator="containsText" text="Alta">
      <formula>NOT(ISERROR(SEARCH("Alta",Y14)))</formula>
    </cfRule>
  </conditionalFormatting>
  <conditionalFormatting sqref="V14">
    <cfRule type="containsText" dxfId="5222" priority="481" operator="containsText" text="Muy a">
      <formula>NOT(ISERROR(SEARCH("Muy a",V14)))</formula>
    </cfRule>
    <cfRule type="containsText" dxfId="5221" priority="482" operator="containsText" text="Muy b">
      <formula>NOT(ISERROR(SEARCH("Muy b",V14)))</formula>
    </cfRule>
    <cfRule type="containsText" dxfId="5220" priority="483" operator="containsText" text="Baja">
      <formula>NOT(ISERROR(SEARCH("Baja",V14)))</formula>
    </cfRule>
    <cfRule type="containsText" dxfId="5219" priority="484" operator="containsText" text="Media">
      <formula>NOT(ISERROR(SEARCH("Media",V14)))</formula>
    </cfRule>
    <cfRule type="containsText" dxfId="5218" priority="485" operator="containsText" text="Alta">
      <formula>NOT(ISERROR(SEARCH("Alta",V14)))</formula>
    </cfRule>
  </conditionalFormatting>
  <conditionalFormatting sqref="X14">
    <cfRule type="containsText" dxfId="5217" priority="466" operator="containsText" text="Catastrófico">
      <formula>NOT(ISERROR(SEARCH("Catastrófico",X14)))</formula>
    </cfRule>
    <cfRule type="containsText" dxfId="5216" priority="467" operator="containsText" text="Mayor">
      <formula>NOT(ISERROR(SEARCH("Mayor",X14)))</formula>
    </cfRule>
    <cfRule type="containsText" dxfId="5215" priority="468" operator="containsText" text="Moderado">
      <formula>NOT(ISERROR(SEARCH("Moderado",X14)))</formula>
    </cfRule>
    <cfRule type="containsText" dxfId="5214" priority="469" operator="containsText" text="Menor">
      <formula>NOT(ISERROR(SEARCH("Menor",X14)))</formula>
    </cfRule>
    <cfRule type="containsText" dxfId="5213" priority="470" operator="containsText" text="Leve">
      <formula>NOT(ISERROR(SEARCH("Leve",X14)))</formula>
    </cfRule>
    <cfRule type="containsText" dxfId="5212" priority="471" operator="containsText" text="Muy a">
      <formula>NOT(ISERROR(SEARCH("Muy a",X14)))</formula>
    </cfRule>
    <cfRule type="containsText" dxfId="5211" priority="472" operator="containsText" text="Muy b">
      <formula>NOT(ISERROR(SEARCH("Muy b",X14)))</formula>
    </cfRule>
    <cfRule type="containsText" dxfId="5210" priority="473" operator="containsText" text="Baja">
      <formula>NOT(ISERROR(SEARCH("Baja",X14)))</formula>
    </cfRule>
    <cfRule type="containsText" dxfId="5209" priority="474" operator="containsText" text="Media">
      <formula>NOT(ISERROR(SEARCH("Media",X14)))</formula>
    </cfRule>
    <cfRule type="containsText" dxfId="5208" priority="475" operator="containsText" text="Alta">
      <formula>NOT(ISERROR(SEARCH("Alta",X14)))</formula>
    </cfRule>
  </conditionalFormatting>
  <conditionalFormatting sqref="Z14">
    <cfRule type="containsText" dxfId="5207" priority="450" operator="containsText" text="Extremo">
      <formula>NOT(ISERROR(SEARCH("Extremo",Z14)))</formula>
    </cfRule>
    <cfRule type="containsText" dxfId="5206" priority="451" operator="containsText" text="Alto">
      <formula>NOT(ISERROR(SEARCH("Alto",Z14)))</formula>
    </cfRule>
    <cfRule type="containsText" dxfId="5205" priority="452" operator="containsText" text="Bajo">
      <formula>NOT(ISERROR(SEARCH("Bajo",Z14)))</formula>
    </cfRule>
    <cfRule type="containsText" dxfId="5204" priority="453" operator="containsText" text="Catastrófico">
      <formula>NOT(ISERROR(SEARCH("Catastrófico",Z14)))</formula>
    </cfRule>
    <cfRule type="containsText" dxfId="5203" priority="454" operator="containsText" text="Mayor">
      <formula>NOT(ISERROR(SEARCH("Mayor",Z14)))</formula>
    </cfRule>
    <cfRule type="containsText" dxfId="5202" priority="455" operator="containsText" text="Moderado">
      <formula>NOT(ISERROR(SEARCH("Moderado",Z14)))</formula>
    </cfRule>
    <cfRule type="containsText" dxfId="5201" priority="456" operator="containsText" text="Menor">
      <formula>NOT(ISERROR(SEARCH("Menor",Z14)))</formula>
    </cfRule>
    <cfRule type="containsText" dxfId="5200" priority="457" operator="containsText" text="Leve">
      <formula>NOT(ISERROR(SEARCH("Leve",Z14)))</formula>
    </cfRule>
    <cfRule type="containsText" dxfId="5199" priority="458" operator="containsText" text="Muy a">
      <formula>NOT(ISERROR(SEARCH("Muy a",Z14)))</formula>
    </cfRule>
    <cfRule type="containsText" dxfId="5198" priority="459" operator="containsText" text="Muy b">
      <formula>NOT(ISERROR(SEARCH("Muy b",Z14)))</formula>
    </cfRule>
    <cfRule type="containsText" dxfId="5197" priority="460" operator="containsText" text="Baja">
      <formula>NOT(ISERROR(SEARCH("Baja",Z14)))</formula>
    </cfRule>
    <cfRule type="containsText" dxfId="5196" priority="461" operator="containsText" text="Media">
      <formula>NOT(ISERROR(SEARCH("Media",Z14)))</formula>
    </cfRule>
    <cfRule type="containsText" dxfId="5195" priority="462" operator="containsText" text="Alta">
      <formula>NOT(ISERROR(SEARCH("Alta",Z14)))</formula>
    </cfRule>
  </conditionalFormatting>
  <conditionalFormatting sqref="W14">
    <cfRule type="cellIs" dxfId="5194" priority="427" operator="equal">
      <formula>100%</formula>
    </cfRule>
    <cfRule type="cellIs" dxfId="5193" priority="428" operator="equal">
      <formula>80%</formula>
    </cfRule>
    <cfRule type="cellIs" dxfId="5192" priority="429" operator="equal">
      <formula>60%</formula>
    </cfRule>
    <cfRule type="cellIs" dxfId="5191" priority="430" operator="equal">
      <formula>40%</formula>
    </cfRule>
    <cfRule type="cellIs" dxfId="5190" priority="431" operator="equal">
      <formula>0.2</formula>
    </cfRule>
    <cfRule type="containsText" dxfId="5189" priority="432" operator="containsText" text="Extremo">
      <formula>NOT(ISERROR(SEARCH("Extremo",W14)))</formula>
    </cfRule>
    <cfRule type="containsText" dxfId="5188" priority="433" operator="containsText" text="Alto">
      <formula>NOT(ISERROR(SEARCH("Alto",W14)))</formula>
    </cfRule>
    <cfRule type="containsText" dxfId="5187" priority="434" operator="containsText" text="Bajo">
      <formula>NOT(ISERROR(SEARCH("Bajo",W14)))</formula>
    </cfRule>
    <cfRule type="containsText" dxfId="5186" priority="435" operator="containsText" text="Catastrófico">
      <formula>NOT(ISERROR(SEARCH("Catastrófico",W14)))</formula>
    </cfRule>
    <cfRule type="containsText" dxfId="5185" priority="436" operator="containsText" text="Mayor">
      <formula>NOT(ISERROR(SEARCH("Mayor",W14)))</formula>
    </cfRule>
    <cfRule type="containsText" dxfId="5184" priority="437" operator="containsText" text="Moderado">
      <formula>NOT(ISERROR(SEARCH("Moderado",W14)))</formula>
    </cfRule>
    <cfRule type="containsText" dxfId="5183" priority="438" operator="containsText" text="Menor">
      <formula>NOT(ISERROR(SEARCH("Menor",W14)))</formula>
    </cfRule>
    <cfRule type="containsText" dxfId="5182" priority="439" operator="containsText" text="Leve">
      <formula>NOT(ISERROR(SEARCH("Leve",W14)))</formula>
    </cfRule>
    <cfRule type="containsText" dxfId="5181" priority="440" operator="containsText" text="Muy a">
      <formula>NOT(ISERROR(SEARCH("Muy a",W14)))</formula>
    </cfRule>
    <cfRule type="containsText" dxfId="5180" priority="441" operator="containsText" text="Muy b">
      <formula>NOT(ISERROR(SEARCH("Muy b",W14)))</formula>
    </cfRule>
    <cfRule type="containsText" dxfId="5179" priority="442" operator="containsText" text="Baja">
      <formula>NOT(ISERROR(SEARCH("Baja",W14)))</formula>
    </cfRule>
    <cfRule type="containsText" dxfId="5178" priority="443" operator="containsText" text="Media">
      <formula>NOT(ISERROR(SEARCH("Media",W14)))</formula>
    </cfRule>
    <cfRule type="containsText" dxfId="5177" priority="444" operator="containsText" text="Alta">
      <formula>NOT(ISERROR(SEARCH("Alta",W14)))</formula>
    </cfRule>
  </conditionalFormatting>
  <conditionalFormatting sqref="AA14">
    <cfRule type="cellIs" dxfId="5176" priority="410" operator="equal">
      <formula>100%</formula>
    </cfRule>
    <cfRule type="cellIs" dxfId="5175" priority="411" operator="equal">
      <formula>75%</formula>
    </cfRule>
    <cfRule type="cellIs" dxfId="5174" priority="412" operator="equal">
      <formula>50%</formula>
    </cfRule>
    <cfRule type="cellIs" dxfId="5173" priority="413" operator="equal">
      <formula>25%</formula>
    </cfRule>
    <cfRule type="containsText" dxfId="5172" priority="414" operator="containsText" text="Extremo">
      <formula>NOT(ISERROR(SEARCH("Extremo",AA14)))</formula>
    </cfRule>
    <cfRule type="containsText" dxfId="5171" priority="415" operator="containsText" text="Alto">
      <formula>NOT(ISERROR(SEARCH("Alto",AA14)))</formula>
    </cfRule>
    <cfRule type="containsText" dxfId="5170" priority="416" operator="containsText" text="Bajo">
      <formula>NOT(ISERROR(SEARCH("Bajo",AA14)))</formula>
    </cfRule>
    <cfRule type="containsText" dxfId="5169" priority="417" operator="containsText" text="Catastrófico">
      <formula>NOT(ISERROR(SEARCH("Catastrófico",AA14)))</formula>
    </cfRule>
    <cfRule type="containsText" dxfId="5168" priority="418" operator="containsText" text="Mayor">
      <formula>NOT(ISERROR(SEARCH("Mayor",AA14)))</formula>
    </cfRule>
    <cfRule type="containsText" dxfId="5167" priority="419" operator="containsText" text="Moderado">
      <formula>NOT(ISERROR(SEARCH("Moderado",AA14)))</formula>
    </cfRule>
    <cfRule type="containsText" dxfId="5166" priority="420" operator="containsText" text="Menor">
      <formula>NOT(ISERROR(SEARCH("Menor",AA14)))</formula>
    </cfRule>
    <cfRule type="containsText" dxfId="5165" priority="421" operator="containsText" text="Leve">
      <formula>NOT(ISERROR(SEARCH("Leve",AA14)))</formula>
    </cfRule>
    <cfRule type="containsText" dxfId="5164" priority="422" operator="containsText" text="Muy a">
      <formula>NOT(ISERROR(SEARCH("Muy a",AA14)))</formula>
    </cfRule>
    <cfRule type="containsText" dxfId="5163" priority="423" operator="containsText" text="Muy b">
      <formula>NOT(ISERROR(SEARCH("Muy b",AA14)))</formula>
    </cfRule>
    <cfRule type="containsText" dxfId="5162" priority="424" operator="containsText" text="Baja">
      <formula>NOT(ISERROR(SEARCH("Baja",AA14)))</formula>
    </cfRule>
    <cfRule type="containsText" dxfId="5161" priority="425" operator="containsText" text="Media">
      <formula>NOT(ISERROR(SEARCH("Media",AA14)))</formula>
    </cfRule>
    <cfRule type="containsText" dxfId="5160" priority="426" operator="containsText" text="Alta">
      <formula>NOT(ISERROR(SEARCH("Alta",AA14)))</formula>
    </cfRule>
  </conditionalFormatting>
  <conditionalFormatting sqref="AU14">
    <cfRule type="containsText" dxfId="5159" priority="407" operator="containsText" text="BAJA">
      <formula>NOT(ISERROR(SEARCH("BAJA",AU14)))</formula>
    </cfRule>
    <cfRule type="containsText" dxfId="5158" priority="408" operator="containsText" text="MEDIA">
      <formula>NOT(ISERROR(SEARCH("MEDIA",AU14)))</formula>
    </cfRule>
    <cfRule type="containsText" dxfId="5157" priority="409" operator="containsText" text="ALTA">
      <formula>NOT(ISERROR(SEARCH("ALTA",AU14)))</formula>
    </cfRule>
  </conditionalFormatting>
  <conditionalFormatting sqref="AU15">
    <cfRule type="containsText" dxfId="5156" priority="404" operator="containsText" text="BAJA">
      <formula>NOT(ISERROR(SEARCH("BAJA",AU15)))</formula>
    </cfRule>
    <cfRule type="containsText" dxfId="5155" priority="405" operator="containsText" text="MEDIA">
      <formula>NOT(ISERROR(SEARCH("MEDIA",AU15)))</formula>
    </cfRule>
    <cfRule type="containsText" dxfId="5154" priority="406" operator="containsText" text="ALTA">
      <formula>NOT(ISERROR(SEARCH("ALTA",AU15)))</formula>
    </cfRule>
  </conditionalFormatting>
  <conditionalFormatting sqref="AW14">
    <cfRule type="cellIs" dxfId="5153" priority="386" operator="equal">
      <formula>100%</formula>
    </cfRule>
    <cfRule type="cellIs" dxfId="5152" priority="387" operator="equal">
      <formula>80%</formula>
    </cfRule>
    <cfRule type="cellIs" dxfId="5151" priority="388" operator="equal">
      <formula>60%</formula>
    </cfRule>
    <cfRule type="cellIs" dxfId="5150" priority="389" operator="equal">
      <formula>40%</formula>
    </cfRule>
    <cfRule type="cellIs" dxfId="5149" priority="390" operator="equal">
      <formula>0.2</formula>
    </cfRule>
    <cfRule type="containsText" dxfId="5148" priority="391" operator="containsText" text="Extremo">
      <formula>NOT(ISERROR(SEARCH("Extremo",AW14)))</formula>
    </cfRule>
    <cfRule type="containsText" dxfId="5147" priority="392" operator="containsText" text="Alto">
      <formula>NOT(ISERROR(SEARCH("Alto",AW14)))</formula>
    </cfRule>
    <cfRule type="containsText" dxfId="5146" priority="393" operator="containsText" text="Bajo">
      <formula>NOT(ISERROR(SEARCH("Bajo",AW14)))</formula>
    </cfRule>
    <cfRule type="containsText" dxfId="5145" priority="394" operator="containsText" text="Catastrófico">
      <formula>NOT(ISERROR(SEARCH("Catastrófico",AW14)))</formula>
    </cfRule>
    <cfRule type="containsText" dxfId="5144" priority="395" operator="containsText" text="Mayor">
      <formula>NOT(ISERROR(SEARCH("Mayor",AW14)))</formula>
    </cfRule>
    <cfRule type="containsText" dxfId="5143" priority="396" operator="containsText" text="Moderado">
      <formula>NOT(ISERROR(SEARCH("Moderado",AW14)))</formula>
    </cfRule>
    <cfRule type="containsText" dxfId="5142" priority="397" operator="containsText" text="Menor">
      <formula>NOT(ISERROR(SEARCH("Menor",AW14)))</formula>
    </cfRule>
    <cfRule type="containsText" dxfId="5141" priority="398" operator="containsText" text="Leve">
      <formula>NOT(ISERROR(SEARCH("Leve",AW14)))</formula>
    </cfRule>
    <cfRule type="containsText" dxfId="5140" priority="399" operator="containsText" text="Muy a">
      <formula>NOT(ISERROR(SEARCH("Muy a",AW14)))</formula>
    </cfRule>
    <cfRule type="containsText" dxfId="5139" priority="400" operator="containsText" text="Muy b">
      <formula>NOT(ISERROR(SEARCH("Muy b",AW14)))</formula>
    </cfRule>
    <cfRule type="containsText" dxfId="5138" priority="401" operator="containsText" text="Baja">
      <formula>NOT(ISERROR(SEARCH("Baja",AW14)))</formula>
    </cfRule>
    <cfRule type="containsText" dxfId="5137" priority="402" operator="containsText" text="Media">
      <formula>NOT(ISERROR(SEARCH("Media",AW14)))</formula>
    </cfRule>
    <cfRule type="containsText" dxfId="5136" priority="403" operator="containsText" text="Alta">
      <formula>NOT(ISERROR(SEARCH("Alta",AW14)))</formula>
    </cfRule>
  </conditionalFormatting>
  <conditionalFormatting sqref="AV14">
    <cfRule type="cellIs" dxfId="5135" priority="379" operator="greaterThan">
      <formula>75%</formula>
    </cfRule>
    <cfRule type="cellIs" dxfId="5134" priority="380" operator="between">
      <formula>51%</formula>
      <formula>75%</formula>
    </cfRule>
    <cfRule type="cellIs" dxfId="5133" priority="381" operator="between">
      <formula>26%</formula>
      <formula>50%</formula>
    </cfRule>
    <cfRule type="cellIs" dxfId="5132" priority="382" operator="between">
      <formula>0%</formula>
      <formula>25%</formula>
    </cfRule>
    <cfRule type="containsText" dxfId="5131" priority="383" operator="containsText" text="BAJA">
      <formula>NOT(ISERROR(SEARCH("BAJA",AV14)))</formula>
    </cfRule>
    <cfRule type="containsText" dxfId="5130" priority="384" operator="containsText" text="MEDIA">
      <formula>NOT(ISERROR(SEARCH("MEDIA",AV14)))</formula>
    </cfRule>
    <cfRule type="containsText" dxfId="5129" priority="385" operator="containsText" text="ALTA">
      <formula>NOT(ISERROR(SEARCH("ALTA",AV14)))</formula>
    </cfRule>
  </conditionalFormatting>
  <conditionalFormatting sqref="AV15">
    <cfRule type="cellIs" dxfId="5128" priority="372" operator="greaterThan">
      <formula>75%</formula>
    </cfRule>
    <cfRule type="cellIs" dxfId="5127" priority="373" operator="between">
      <formula>51%</formula>
      <formula>75%</formula>
    </cfRule>
    <cfRule type="cellIs" dxfId="5126" priority="374" operator="between">
      <formula>26%</formula>
      <formula>50%</formula>
    </cfRule>
    <cfRule type="cellIs" dxfId="5125" priority="375" operator="between">
      <formula>0%</formula>
      <formula>25%</formula>
    </cfRule>
    <cfRule type="containsText" dxfId="5124" priority="376" operator="containsText" text="BAJA">
      <formula>NOT(ISERROR(SEARCH("BAJA",AV15)))</formula>
    </cfRule>
    <cfRule type="containsText" dxfId="5123" priority="377" operator="containsText" text="MEDIA">
      <formula>NOT(ISERROR(SEARCH("MEDIA",AV15)))</formula>
    </cfRule>
    <cfRule type="containsText" dxfId="5122" priority="378" operator="containsText" text="ALTA">
      <formula>NOT(ISERROR(SEARCH("ALTA",AV15)))</formula>
    </cfRule>
  </conditionalFormatting>
  <conditionalFormatting sqref="T14">
    <cfRule type="cellIs" dxfId="5121" priority="336" operator="equal">
      <formula>100%</formula>
    </cfRule>
    <cfRule type="cellIs" dxfId="5120" priority="337" operator="equal">
      <formula>80%</formula>
    </cfRule>
    <cfRule type="cellIs" dxfId="5119" priority="338" operator="equal">
      <formula>60%</formula>
    </cfRule>
    <cfRule type="cellIs" dxfId="5118" priority="339" operator="equal">
      <formula>40%</formula>
    </cfRule>
    <cfRule type="cellIs" dxfId="5117" priority="340" operator="equal">
      <formula>0.2</formula>
    </cfRule>
    <cfRule type="containsText" dxfId="5116" priority="341" operator="containsText" text="Extremo">
      <formula>NOT(ISERROR(SEARCH("Extremo",T14)))</formula>
    </cfRule>
    <cfRule type="containsText" dxfId="5115" priority="342" operator="containsText" text="Alto">
      <formula>NOT(ISERROR(SEARCH("Alto",T14)))</formula>
    </cfRule>
    <cfRule type="containsText" dxfId="5114" priority="343" operator="containsText" text="Bajo">
      <formula>NOT(ISERROR(SEARCH("Bajo",T14)))</formula>
    </cfRule>
    <cfRule type="containsText" dxfId="5113" priority="344" operator="containsText" text="Catastrófico">
      <formula>NOT(ISERROR(SEARCH("Catastrófico",T14)))</formula>
    </cfRule>
    <cfRule type="containsText" dxfId="5112" priority="345" operator="containsText" text="Mayor">
      <formula>NOT(ISERROR(SEARCH("Mayor",T14)))</formula>
    </cfRule>
    <cfRule type="containsText" dxfId="5111" priority="346" operator="containsText" text="Moderado">
      <formula>NOT(ISERROR(SEARCH("Moderado",T14)))</formula>
    </cfRule>
    <cfRule type="containsText" dxfId="5110" priority="347" operator="containsText" text="Menor">
      <formula>NOT(ISERROR(SEARCH("Menor",T14)))</formula>
    </cfRule>
    <cfRule type="containsText" dxfId="5109" priority="348" operator="containsText" text="Leve">
      <formula>NOT(ISERROR(SEARCH("Leve",T14)))</formula>
    </cfRule>
    <cfRule type="containsText" dxfId="5108" priority="349" operator="containsText" text="Muy a">
      <formula>NOT(ISERROR(SEARCH("Muy a",T14)))</formula>
    </cfRule>
    <cfRule type="containsText" dxfId="5107" priority="350" operator="containsText" text="Muy b">
      <formula>NOT(ISERROR(SEARCH("Muy b",T14)))</formula>
    </cfRule>
    <cfRule type="containsText" dxfId="5106" priority="351" operator="containsText" text="Baja">
      <formula>NOT(ISERROR(SEARCH("Baja",T14)))</formula>
    </cfRule>
    <cfRule type="containsText" dxfId="5105" priority="352" operator="containsText" text="Media">
      <formula>NOT(ISERROR(SEARCH("Media",T14)))</formula>
    </cfRule>
    <cfRule type="containsText" dxfId="5104" priority="353" operator="containsText" text="Alta">
      <formula>NOT(ISERROR(SEARCH("Alta",T14)))</formula>
    </cfRule>
  </conditionalFormatting>
  <conditionalFormatting sqref="AD14">
    <cfRule type="containsText" dxfId="5103" priority="324" operator="containsText" text="BAJA">
      <formula>NOT(ISERROR(SEARCH("BAJA",AD14)))</formula>
    </cfRule>
    <cfRule type="containsText" dxfId="5102" priority="325" operator="containsText" text="MEDIA">
      <formula>NOT(ISERROR(SEARCH("MEDIA",AD14)))</formula>
    </cfRule>
    <cfRule type="containsText" dxfId="5101" priority="326" operator="containsText" text="ALTA">
      <formula>NOT(ISERROR(SEARCH("ALTA",AD14)))</formula>
    </cfRule>
  </conditionalFormatting>
  <conditionalFormatting sqref="AC14">
    <cfRule type="containsText" dxfId="5100" priority="321" operator="containsText" text="BAJA">
      <formula>NOT(ISERROR(SEARCH("BAJA",AC14)))</formula>
    </cfRule>
    <cfRule type="containsText" dxfId="5099" priority="322" operator="containsText" text="MEDIA">
      <formula>NOT(ISERROR(SEARCH("MEDIA",AC14)))</formula>
    </cfRule>
    <cfRule type="containsText" dxfId="5098" priority="323" operator="containsText" text="ALTA">
      <formula>NOT(ISERROR(SEARCH("ALTA",AC14)))</formula>
    </cfRule>
  </conditionalFormatting>
  <conditionalFormatting sqref="AC15">
    <cfRule type="containsText" dxfId="5097" priority="318" operator="containsText" text="BAJA">
      <formula>NOT(ISERROR(SEARCH("BAJA",AC15)))</formula>
    </cfRule>
    <cfRule type="containsText" dxfId="5096" priority="319" operator="containsText" text="MEDIA">
      <formula>NOT(ISERROR(SEARCH("MEDIA",AC15)))</formula>
    </cfRule>
    <cfRule type="containsText" dxfId="5095" priority="320" operator="containsText" text="ALTA">
      <formula>NOT(ISERROR(SEARCH("ALTA",AC15)))</formula>
    </cfRule>
  </conditionalFormatting>
  <conditionalFormatting sqref="AL14">
    <cfRule type="containsText" dxfId="5094" priority="315" operator="containsText" text="BAJA">
      <formula>NOT(ISERROR(SEARCH("BAJA",AL14)))</formula>
    </cfRule>
    <cfRule type="containsText" dxfId="5093" priority="316" operator="containsText" text="MEDIA">
      <formula>NOT(ISERROR(SEARCH("MEDIA",AL14)))</formula>
    </cfRule>
    <cfRule type="containsText" dxfId="5092" priority="317" operator="containsText" text="ALTA">
      <formula>NOT(ISERROR(SEARCH("ALTA",AL14)))</formula>
    </cfRule>
  </conditionalFormatting>
  <conditionalFormatting sqref="AN14">
    <cfRule type="containsText" dxfId="5091" priority="312" operator="containsText" text="BAJA">
      <formula>NOT(ISERROR(SEARCH("BAJA",AN14)))</formula>
    </cfRule>
    <cfRule type="containsText" dxfId="5090" priority="313" operator="containsText" text="MEDIA">
      <formula>NOT(ISERROR(SEARCH("MEDIA",AN14)))</formula>
    </cfRule>
    <cfRule type="containsText" dxfId="5089" priority="314" operator="containsText" text="ALTA">
      <formula>NOT(ISERROR(SEARCH("ALTA",AN14)))</formula>
    </cfRule>
  </conditionalFormatting>
  <conditionalFormatting sqref="AS14">
    <cfRule type="containsText" dxfId="5088" priority="309" operator="containsText" text="BAJA">
      <formula>NOT(ISERROR(SEARCH("BAJA",AS14)))</formula>
    </cfRule>
    <cfRule type="containsText" dxfId="5087" priority="310" operator="containsText" text="MEDIA">
      <formula>NOT(ISERROR(SEARCH("MEDIA",AS14)))</formula>
    </cfRule>
    <cfRule type="containsText" dxfId="5086" priority="311" operator="containsText" text="ALTA">
      <formula>NOT(ISERROR(SEARCH("ALTA",AS14)))</formula>
    </cfRule>
  </conditionalFormatting>
  <conditionalFormatting sqref="AS15">
    <cfRule type="containsText" dxfId="5085" priority="306" operator="containsText" text="BAJA">
      <formula>NOT(ISERROR(SEARCH("BAJA",AS15)))</formula>
    </cfRule>
    <cfRule type="containsText" dxfId="5084" priority="307" operator="containsText" text="MEDIA">
      <formula>NOT(ISERROR(SEARCH("MEDIA",AS15)))</formula>
    </cfRule>
    <cfRule type="containsText" dxfId="5083" priority="308" operator="containsText" text="ALTA">
      <formula>NOT(ISERROR(SEARCH("ALTA",AS15)))</formula>
    </cfRule>
  </conditionalFormatting>
  <conditionalFormatting sqref="AP14">
    <cfRule type="containsText" dxfId="5082" priority="303" operator="containsText" text="BAJA">
      <formula>NOT(ISERROR(SEARCH("BAJA",AP14)))</formula>
    </cfRule>
    <cfRule type="containsText" dxfId="5081" priority="304" operator="containsText" text="MEDIA">
      <formula>NOT(ISERROR(SEARCH("MEDIA",AP14)))</formula>
    </cfRule>
    <cfRule type="containsText" dxfId="5080" priority="305" operator="containsText" text="ALTA">
      <formula>NOT(ISERROR(SEARCH("ALTA",AP14)))</formula>
    </cfRule>
  </conditionalFormatting>
  <conditionalFormatting sqref="AQ14">
    <cfRule type="containsText" dxfId="5079" priority="300" operator="containsText" text="BAJA">
      <formula>NOT(ISERROR(SEARCH("BAJA",AQ14)))</formula>
    </cfRule>
    <cfRule type="containsText" dxfId="5078" priority="301" operator="containsText" text="MEDIA">
      <formula>NOT(ISERROR(SEARCH("MEDIA",AQ14)))</formula>
    </cfRule>
    <cfRule type="containsText" dxfId="5077" priority="302" operator="containsText" text="ALTA">
      <formula>NOT(ISERROR(SEARCH("ALTA",AQ14)))</formula>
    </cfRule>
  </conditionalFormatting>
  <conditionalFormatting sqref="AJ16:AK16">
    <cfRule type="containsText" dxfId="5076" priority="294" operator="containsText" text="BAJA">
      <formula>NOT(ISERROR(SEARCH("BAJA",AJ16)))</formula>
    </cfRule>
    <cfRule type="containsText" dxfId="5075" priority="295" operator="containsText" text="MEDIA">
      <formula>NOT(ISERROR(SEARCH("MEDIA",AJ16)))</formula>
    </cfRule>
    <cfRule type="containsText" dxfId="5074" priority="296" operator="containsText" text="ALTA">
      <formula>NOT(ISERROR(SEARCH("ALTA",AJ16)))</formula>
    </cfRule>
  </conditionalFormatting>
  <conditionalFormatting sqref="AR16">
    <cfRule type="containsText" dxfId="5073" priority="297" operator="containsText" text="BAJA">
      <formula>NOT(ISERROR(SEARCH("BAJA",AR16)))</formula>
    </cfRule>
    <cfRule type="containsText" dxfId="5072" priority="298" operator="containsText" text="MEDIA">
      <formula>NOT(ISERROR(SEARCH("MEDIA",AR16)))</formula>
    </cfRule>
    <cfRule type="containsText" dxfId="5071" priority="299" operator="containsText" text="ALTA">
      <formula>NOT(ISERROR(SEARCH("ALTA",AR16)))</formula>
    </cfRule>
  </conditionalFormatting>
  <conditionalFormatting sqref="AX16 Y16">
    <cfRule type="cellIs" dxfId="5070" priority="248" operator="equal">
      <formula>100%</formula>
    </cfRule>
    <cfRule type="cellIs" dxfId="5069" priority="249" operator="equal">
      <formula>80%</formula>
    </cfRule>
    <cfRule type="cellIs" dxfId="5068" priority="250" operator="equal">
      <formula>60%</formula>
    </cfRule>
    <cfRule type="cellIs" dxfId="5067" priority="251" operator="equal">
      <formula>40%</formula>
    </cfRule>
    <cfRule type="cellIs" dxfId="5066" priority="252" operator="equal">
      <formula>0.2</formula>
    </cfRule>
    <cfRule type="containsText" dxfId="5065" priority="266" operator="containsText" text="Extremo">
      <formula>NOT(ISERROR(SEARCH("Extremo",Y16)))</formula>
    </cfRule>
    <cfRule type="containsText" dxfId="5064" priority="267" operator="containsText" text="Alto">
      <formula>NOT(ISERROR(SEARCH("Alto",Y16)))</formula>
    </cfRule>
    <cfRule type="containsText" dxfId="5063" priority="268" operator="containsText" text="Bajo">
      <formula>NOT(ISERROR(SEARCH("Bajo",Y16)))</formula>
    </cfRule>
    <cfRule type="containsText" dxfId="5062" priority="279" operator="containsText" text="Catastrófico">
      <formula>NOT(ISERROR(SEARCH("Catastrófico",Y16)))</formula>
    </cfRule>
    <cfRule type="containsText" dxfId="5061" priority="280" operator="containsText" text="Mayor">
      <formula>NOT(ISERROR(SEARCH("Mayor",Y16)))</formula>
    </cfRule>
    <cfRule type="containsText" dxfId="5060" priority="281" operator="containsText" text="Moderado">
      <formula>NOT(ISERROR(SEARCH("Moderado",Y16)))</formula>
    </cfRule>
    <cfRule type="containsText" dxfId="5059" priority="282" operator="containsText" text="Menor">
      <formula>NOT(ISERROR(SEARCH("Menor",Y16)))</formula>
    </cfRule>
    <cfRule type="containsText" dxfId="5058" priority="283" operator="containsText" text="Leve">
      <formula>NOT(ISERROR(SEARCH("Leve",Y16)))</formula>
    </cfRule>
    <cfRule type="containsText" dxfId="5057" priority="289" operator="containsText" text="Muy a">
      <formula>NOT(ISERROR(SEARCH("Muy a",Y16)))</formula>
    </cfRule>
    <cfRule type="containsText" dxfId="5056" priority="290" operator="containsText" text="Muy b">
      <formula>NOT(ISERROR(SEARCH("Muy b",Y16)))</formula>
    </cfRule>
    <cfRule type="containsText" dxfId="5055" priority="291" operator="containsText" text="Baja">
      <formula>NOT(ISERROR(SEARCH("Baja",Y16)))</formula>
    </cfRule>
    <cfRule type="containsText" dxfId="5054" priority="292" operator="containsText" text="Media">
      <formula>NOT(ISERROR(SEARCH("Media",Y16)))</formula>
    </cfRule>
    <cfRule type="containsText" dxfId="5053" priority="293" operator="containsText" text="Alta">
      <formula>NOT(ISERROR(SEARCH("Alta",Y16)))</formula>
    </cfRule>
  </conditionalFormatting>
  <conditionalFormatting sqref="V16">
    <cfRule type="containsText" dxfId="5052" priority="284" operator="containsText" text="Muy a">
      <formula>NOT(ISERROR(SEARCH("Muy a",V16)))</formula>
    </cfRule>
    <cfRule type="containsText" dxfId="5051" priority="285" operator="containsText" text="Muy b">
      <formula>NOT(ISERROR(SEARCH("Muy b",V16)))</formula>
    </cfRule>
    <cfRule type="containsText" dxfId="5050" priority="286" operator="containsText" text="Baja">
      <formula>NOT(ISERROR(SEARCH("Baja",V16)))</formula>
    </cfRule>
    <cfRule type="containsText" dxfId="5049" priority="287" operator="containsText" text="Media">
      <formula>NOT(ISERROR(SEARCH("Media",V16)))</formula>
    </cfRule>
    <cfRule type="containsText" dxfId="5048" priority="288" operator="containsText" text="Alta">
      <formula>NOT(ISERROR(SEARCH("Alta",V16)))</formula>
    </cfRule>
  </conditionalFormatting>
  <conditionalFormatting sqref="X16">
    <cfRule type="containsText" dxfId="5047" priority="269" operator="containsText" text="Catastrófico">
      <formula>NOT(ISERROR(SEARCH("Catastrófico",X16)))</formula>
    </cfRule>
    <cfRule type="containsText" dxfId="5046" priority="270" operator="containsText" text="Mayor">
      <formula>NOT(ISERROR(SEARCH("Mayor",X16)))</formula>
    </cfRule>
    <cfRule type="containsText" dxfId="5045" priority="271" operator="containsText" text="Moderado">
      <formula>NOT(ISERROR(SEARCH("Moderado",X16)))</formula>
    </cfRule>
    <cfRule type="containsText" dxfId="5044" priority="272" operator="containsText" text="Menor">
      <formula>NOT(ISERROR(SEARCH("Menor",X16)))</formula>
    </cfRule>
    <cfRule type="containsText" dxfId="5043" priority="273" operator="containsText" text="Leve">
      <formula>NOT(ISERROR(SEARCH("Leve",X16)))</formula>
    </cfRule>
    <cfRule type="containsText" dxfId="5042" priority="274" operator="containsText" text="Muy a">
      <formula>NOT(ISERROR(SEARCH("Muy a",X16)))</formula>
    </cfRule>
    <cfRule type="containsText" dxfId="5041" priority="275" operator="containsText" text="Muy b">
      <formula>NOT(ISERROR(SEARCH("Muy b",X16)))</formula>
    </cfRule>
    <cfRule type="containsText" dxfId="5040" priority="276" operator="containsText" text="Baja">
      <formula>NOT(ISERROR(SEARCH("Baja",X16)))</formula>
    </cfRule>
    <cfRule type="containsText" dxfId="5039" priority="277" operator="containsText" text="Media">
      <formula>NOT(ISERROR(SEARCH("Media",X16)))</formula>
    </cfRule>
    <cfRule type="containsText" dxfId="5038" priority="278" operator="containsText" text="Alta">
      <formula>NOT(ISERROR(SEARCH("Alta",X16)))</formula>
    </cfRule>
  </conditionalFormatting>
  <conditionalFormatting sqref="Z16">
    <cfRule type="containsText" dxfId="5037" priority="253" operator="containsText" text="Extremo">
      <formula>NOT(ISERROR(SEARCH("Extremo",Z16)))</formula>
    </cfRule>
    <cfRule type="containsText" dxfId="5036" priority="254" operator="containsText" text="Alto">
      <formula>NOT(ISERROR(SEARCH("Alto",Z16)))</formula>
    </cfRule>
    <cfRule type="containsText" dxfId="5035" priority="255" operator="containsText" text="Bajo">
      <formula>NOT(ISERROR(SEARCH("Bajo",Z16)))</formula>
    </cfRule>
    <cfRule type="containsText" dxfId="5034" priority="256" operator="containsText" text="Catastrófico">
      <formula>NOT(ISERROR(SEARCH("Catastrófico",Z16)))</formula>
    </cfRule>
    <cfRule type="containsText" dxfId="5033" priority="257" operator="containsText" text="Mayor">
      <formula>NOT(ISERROR(SEARCH("Mayor",Z16)))</formula>
    </cfRule>
    <cfRule type="containsText" dxfId="5032" priority="258" operator="containsText" text="Moderado">
      <formula>NOT(ISERROR(SEARCH("Moderado",Z16)))</formula>
    </cfRule>
    <cfRule type="containsText" dxfId="5031" priority="259" operator="containsText" text="Menor">
      <formula>NOT(ISERROR(SEARCH("Menor",Z16)))</formula>
    </cfRule>
    <cfRule type="containsText" dxfId="5030" priority="260" operator="containsText" text="Leve">
      <formula>NOT(ISERROR(SEARCH("Leve",Z16)))</formula>
    </cfRule>
    <cfRule type="containsText" dxfId="5029" priority="261" operator="containsText" text="Muy a">
      <formula>NOT(ISERROR(SEARCH("Muy a",Z16)))</formula>
    </cfRule>
    <cfRule type="containsText" dxfId="5028" priority="262" operator="containsText" text="Muy b">
      <formula>NOT(ISERROR(SEARCH("Muy b",Z16)))</formula>
    </cfRule>
    <cfRule type="containsText" dxfId="5027" priority="263" operator="containsText" text="Baja">
      <formula>NOT(ISERROR(SEARCH("Baja",Z16)))</formula>
    </cfRule>
    <cfRule type="containsText" dxfId="5026" priority="264" operator="containsText" text="Media">
      <formula>NOT(ISERROR(SEARCH("Media",Z16)))</formula>
    </cfRule>
    <cfRule type="containsText" dxfId="5025" priority="265" operator="containsText" text="Alta">
      <formula>NOT(ISERROR(SEARCH("Alta",Z16)))</formula>
    </cfRule>
  </conditionalFormatting>
  <conditionalFormatting sqref="W16">
    <cfRule type="cellIs" dxfId="5024" priority="230" operator="equal">
      <formula>100%</formula>
    </cfRule>
    <cfRule type="cellIs" dxfId="5023" priority="231" operator="equal">
      <formula>80%</formula>
    </cfRule>
    <cfRule type="cellIs" dxfId="5022" priority="232" operator="equal">
      <formula>60%</formula>
    </cfRule>
    <cfRule type="cellIs" dxfId="5021" priority="233" operator="equal">
      <formula>40%</formula>
    </cfRule>
    <cfRule type="cellIs" dxfId="5020" priority="234" operator="equal">
      <formula>0.2</formula>
    </cfRule>
    <cfRule type="containsText" dxfId="5019" priority="235" operator="containsText" text="Extremo">
      <formula>NOT(ISERROR(SEARCH("Extremo",W16)))</formula>
    </cfRule>
    <cfRule type="containsText" dxfId="5018" priority="236" operator="containsText" text="Alto">
      <formula>NOT(ISERROR(SEARCH("Alto",W16)))</formula>
    </cfRule>
    <cfRule type="containsText" dxfId="5017" priority="237" operator="containsText" text="Bajo">
      <formula>NOT(ISERROR(SEARCH("Bajo",W16)))</formula>
    </cfRule>
    <cfRule type="containsText" dxfId="5016" priority="238" operator="containsText" text="Catastrófico">
      <formula>NOT(ISERROR(SEARCH("Catastrófico",W16)))</formula>
    </cfRule>
    <cfRule type="containsText" dxfId="5015" priority="239" operator="containsText" text="Mayor">
      <formula>NOT(ISERROR(SEARCH("Mayor",W16)))</formula>
    </cfRule>
    <cfRule type="containsText" dxfId="5014" priority="240" operator="containsText" text="Moderado">
      <formula>NOT(ISERROR(SEARCH("Moderado",W16)))</formula>
    </cfRule>
    <cfRule type="containsText" dxfId="5013" priority="241" operator="containsText" text="Menor">
      <formula>NOT(ISERROR(SEARCH("Menor",W16)))</formula>
    </cfRule>
    <cfRule type="containsText" dxfId="5012" priority="242" operator="containsText" text="Leve">
      <formula>NOT(ISERROR(SEARCH("Leve",W16)))</formula>
    </cfRule>
    <cfRule type="containsText" dxfId="5011" priority="243" operator="containsText" text="Muy a">
      <formula>NOT(ISERROR(SEARCH("Muy a",W16)))</formula>
    </cfRule>
    <cfRule type="containsText" dxfId="5010" priority="244" operator="containsText" text="Muy b">
      <formula>NOT(ISERROR(SEARCH("Muy b",W16)))</formula>
    </cfRule>
    <cfRule type="containsText" dxfId="5009" priority="245" operator="containsText" text="Baja">
      <formula>NOT(ISERROR(SEARCH("Baja",W16)))</formula>
    </cfRule>
    <cfRule type="containsText" dxfId="5008" priority="246" operator="containsText" text="Media">
      <formula>NOT(ISERROR(SEARCH("Media",W16)))</formula>
    </cfRule>
    <cfRule type="containsText" dxfId="5007" priority="247" operator="containsText" text="Alta">
      <formula>NOT(ISERROR(SEARCH("Alta",W16)))</formula>
    </cfRule>
  </conditionalFormatting>
  <conditionalFormatting sqref="AA16">
    <cfRule type="cellIs" dxfId="5006" priority="213" operator="equal">
      <formula>100%</formula>
    </cfRule>
    <cfRule type="cellIs" dxfId="5005" priority="214" operator="equal">
      <formula>75%</formula>
    </cfRule>
    <cfRule type="cellIs" dxfId="5004" priority="215" operator="equal">
      <formula>50%</formula>
    </cfRule>
    <cfRule type="cellIs" dxfId="5003" priority="216" operator="equal">
      <formula>25%</formula>
    </cfRule>
    <cfRule type="containsText" dxfId="5002" priority="217" operator="containsText" text="Extremo">
      <formula>NOT(ISERROR(SEARCH("Extremo",AA16)))</formula>
    </cfRule>
    <cfRule type="containsText" dxfId="5001" priority="218" operator="containsText" text="Alto">
      <formula>NOT(ISERROR(SEARCH("Alto",AA16)))</formula>
    </cfRule>
    <cfRule type="containsText" dxfId="5000" priority="219" operator="containsText" text="Bajo">
      <formula>NOT(ISERROR(SEARCH("Bajo",AA16)))</formula>
    </cfRule>
    <cfRule type="containsText" dxfId="4999" priority="220" operator="containsText" text="Catastrófico">
      <formula>NOT(ISERROR(SEARCH("Catastrófico",AA16)))</formula>
    </cfRule>
    <cfRule type="containsText" dxfId="4998" priority="221" operator="containsText" text="Mayor">
      <formula>NOT(ISERROR(SEARCH("Mayor",AA16)))</formula>
    </cfRule>
    <cfRule type="containsText" dxfId="4997" priority="222" operator="containsText" text="Moderado">
      <formula>NOT(ISERROR(SEARCH("Moderado",AA16)))</formula>
    </cfRule>
    <cfRule type="containsText" dxfId="4996" priority="223" operator="containsText" text="Menor">
      <formula>NOT(ISERROR(SEARCH("Menor",AA16)))</formula>
    </cfRule>
    <cfRule type="containsText" dxfId="4995" priority="224" operator="containsText" text="Leve">
      <formula>NOT(ISERROR(SEARCH("Leve",AA16)))</formula>
    </cfRule>
    <cfRule type="containsText" dxfId="4994" priority="225" operator="containsText" text="Muy a">
      <formula>NOT(ISERROR(SEARCH("Muy a",AA16)))</formula>
    </cfRule>
    <cfRule type="containsText" dxfId="4993" priority="226" operator="containsText" text="Muy b">
      <formula>NOT(ISERROR(SEARCH("Muy b",AA16)))</formula>
    </cfRule>
    <cfRule type="containsText" dxfId="4992" priority="227" operator="containsText" text="Baja">
      <formula>NOT(ISERROR(SEARCH("Baja",AA16)))</formula>
    </cfRule>
    <cfRule type="containsText" dxfId="4991" priority="228" operator="containsText" text="Media">
      <formula>NOT(ISERROR(SEARCH("Media",AA16)))</formula>
    </cfRule>
    <cfRule type="containsText" dxfId="4990" priority="229" operator="containsText" text="Alta">
      <formula>NOT(ISERROR(SEARCH("Alta",AA16)))</formula>
    </cfRule>
  </conditionalFormatting>
  <conditionalFormatting sqref="AU16">
    <cfRule type="containsText" dxfId="4989" priority="210" operator="containsText" text="BAJA">
      <formula>NOT(ISERROR(SEARCH("BAJA",AU16)))</formula>
    </cfRule>
    <cfRule type="containsText" dxfId="4988" priority="211" operator="containsText" text="MEDIA">
      <formula>NOT(ISERROR(SEARCH("MEDIA",AU16)))</formula>
    </cfRule>
    <cfRule type="containsText" dxfId="4987" priority="212" operator="containsText" text="ALTA">
      <formula>NOT(ISERROR(SEARCH("ALTA",AU16)))</formula>
    </cfRule>
  </conditionalFormatting>
  <conditionalFormatting sqref="AW16">
    <cfRule type="cellIs" dxfId="4986" priority="189" operator="equal">
      <formula>100%</formula>
    </cfRule>
    <cfRule type="cellIs" dxfId="4985" priority="190" operator="equal">
      <formula>80%</formula>
    </cfRule>
    <cfRule type="cellIs" dxfId="4984" priority="191" operator="equal">
      <formula>60%</formula>
    </cfRule>
    <cfRule type="cellIs" dxfId="4983" priority="192" operator="equal">
      <formula>40%</formula>
    </cfRule>
    <cfRule type="cellIs" dxfId="4982" priority="193" operator="equal">
      <formula>0.2</formula>
    </cfRule>
    <cfRule type="containsText" dxfId="4981" priority="194" operator="containsText" text="Extremo">
      <formula>NOT(ISERROR(SEARCH("Extremo",AW16)))</formula>
    </cfRule>
    <cfRule type="containsText" dxfId="4980" priority="195" operator="containsText" text="Alto">
      <formula>NOT(ISERROR(SEARCH("Alto",AW16)))</formula>
    </cfRule>
    <cfRule type="containsText" dxfId="4979" priority="196" operator="containsText" text="Bajo">
      <formula>NOT(ISERROR(SEARCH("Bajo",AW16)))</formula>
    </cfRule>
    <cfRule type="containsText" dxfId="4978" priority="197" operator="containsText" text="Catastrófico">
      <formula>NOT(ISERROR(SEARCH("Catastrófico",AW16)))</formula>
    </cfRule>
    <cfRule type="containsText" dxfId="4977" priority="198" operator="containsText" text="Mayor">
      <formula>NOT(ISERROR(SEARCH("Mayor",AW16)))</formula>
    </cfRule>
    <cfRule type="containsText" dxfId="4976" priority="199" operator="containsText" text="Moderado">
      <formula>NOT(ISERROR(SEARCH("Moderado",AW16)))</formula>
    </cfRule>
    <cfRule type="containsText" dxfId="4975" priority="200" operator="containsText" text="Menor">
      <formula>NOT(ISERROR(SEARCH("Menor",AW16)))</formula>
    </cfRule>
    <cfRule type="containsText" dxfId="4974" priority="201" operator="containsText" text="Leve">
      <formula>NOT(ISERROR(SEARCH("Leve",AW16)))</formula>
    </cfRule>
    <cfRule type="containsText" dxfId="4973" priority="202" operator="containsText" text="Muy a">
      <formula>NOT(ISERROR(SEARCH("Muy a",AW16)))</formula>
    </cfRule>
    <cfRule type="containsText" dxfId="4972" priority="203" operator="containsText" text="Muy b">
      <formula>NOT(ISERROR(SEARCH("Muy b",AW16)))</formula>
    </cfRule>
    <cfRule type="containsText" dxfId="4971" priority="204" operator="containsText" text="Baja">
      <formula>NOT(ISERROR(SEARCH("Baja",AW16)))</formula>
    </cfRule>
    <cfRule type="containsText" dxfId="4970" priority="205" operator="containsText" text="Media">
      <formula>NOT(ISERROR(SEARCH("Media",AW16)))</formula>
    </cfRule>
    <cfRule type="containsText" dxfId="4969" priority="206" operator="containsText" text="Alta">
      <formula>NOT(ISERROR(SEARCH("Alta",AW16)))</formula>
    </cfRule>
  </conditionalFormatting>
  <conditionalFormatting sqref="AV16">
    <cfRule type="cellIs" dxfId="4968" priority="182" operator="greaterThan">
      <formula>75%</formula>
    </cfRule>
    <cfRule type="cellIs" dxfId="4967" priority="183" operator="between">
      <formula>51%</formula>
      <formula>75%</formula>
    </cfRule>
    <cfRule type="cellIs" dxfId="4966" priority="184" operator="between">
      <formula>26%</formula>
      <formula>50%</formula>
    </cfRule>
    <cfRule type="cellIs" dxfId="4965" priority="185" operator="between">
      <formula>0%</formula>
      <formula>25%</formula>
    </cfRule>
    <cfRule type="containsText" dxfId="4964" priority="186" operator="containsText" text="BAJA">
      <formula>NOT(ISERROR(SEARCH("BAJA",AV16)))</formula>
    </cfRule>
    <cfRule type="containsText" dxfId="4963" priority="187" operator="containsText" text="MEDIA">
      <formula>NOT(ISERROR(SEARCH("MEDIA",AV16)))</formula>
    </cfRule>
    <cfRule type="containsText" dxfId="4962" priority="188" operator="containsText" text="ALTA">
      <formula>NOT(ISERROR(SEARCH("ALTA",AV16)))</formula>
    </cfRule>
  </conditionalFormatting>
  <conditionalFormatting sqref="S16">
    <cfRule type="cellIs" dxfId="4961" priority="157" operator="equal">
      <formula>100%</formula>
    </cfRule>
    <cfRule type="cellIs" dxfId="4960" priority="158" operator="equal">
      <formula>80%</formula>
    </cfRule>
    <cfRule type="cellIs" dxfId="4959" priority="159" operator="equal">
      <formula>60%</formula>
    </cfRule>
    <cfRule type="cellIs" dxfId="4958" priority="160" operator="equal">
      <formula>40%</formula>
    </cfRule>
    <cfRule type="cellIs" dxfId="4957" priority="161" operator="equal">
      <formula>0.2</formula>
    </cfRule>
    <cfRule type="containsText" dxfId="4956" priority="162" operator="containsText" text="Extremo">
      <formula>NOT(ISERROR(SEARCH("Extremo",S16)))</formula>
    </cfRule>
    <cfRule type="containsText" dxfId="4955" priority="163" operator="containsText" text="Alto">
      <formula>NOT(ISERROR(SEARCH("Alto",S16)))</formula>
    </cfRule>
    <cfRule type="containsText" dxfId="4954" priority="164" operator="containsText" text="Bajo">
      <formula>NOT(ISERROR(SEARCH("Bajo",S16)))</formula>
    </cfRule>
    <cfRule type="containsText" dxfId="4953" priority="165" operator="containsText" text="Catastrófico">
      <formula>NOT(ISERROR(SEARCH("Catastrófico",S16)))</formula>
    </cfRule>
    <cfRule type="containsText" dxfId="4952" priority="166" operator="containsText" text="Mayor">
      <formula>NOT(ISERROR(SEARCH("Mayor",S16)))</formula>
    </cfRule>
    <cfRule type="containsText" dxfId="4951" priority="167" operator="containsText" text="Moderado">
      <formula>NOT(ISERROR(SEARCH("Moderado",S16)))</formula>
    </cfRule>
    <cfRule type="containsText" dxfId="4950" priority="168" operator="containsText" text="Menor">
      <formula>NOT(ISERROR(SEARCH("Menor",S16)))</formula>
    </cfRule>
    <cfRule type="containsText" dxfId="4949" priority="169" operator="containsText" text="Leve">
      <formula>NOT(ISERROR(SEARCH("Leve",S16)))</formula>
    </cfRule>
    <cfRule type="containsText" dxfId="4948" priority="170" operator="containsText" text="Muy a">
      <formula>NOT(ISERROR(SEARCH("Muy a",S16)))</formula>
    </cfRule>
    <cfRule type="containsText" dxfId="4947" priority="171" operator="containsText" text="Muy b">
      <formula>NOT(ISERROR(SEARCH("Muy b",S16)))</formula>
    </cfRule>
    <cfRule type="containsText" dxfId="4946" priority="172" operator="containsText" text="Baja">
      <formula>NOT(ISERROR(SEARCH("Baja",S16)))</formula>
    </cfRule>
    <cfRule type="containsText" dxfId="4945" priority="173" operator="containsText" text="Media">
      <formula>NOT(ISERROR(SEARCH("Media",S16)))</formula>
    </cfRule>
    <cfRule type="containsText" dxfId="4944" priority="174" operator="containsText" text="Alta">
      <formula>NOT(ISERROR(SEARCH("Alta",S16)))</formula>
    </cfRule>
  </conditionalFormatting>
  <conditionalFormatting sqref="T16">
    <cfRule type="cellIs" dxfId="4943" priority="139" operator="equal">
      <formula>100%</formula>
    </cfRule>
    <cfRule type="cellIs" dxfId="4942" priority="140" operator="equal">
      <formula>80%</formula>
    </cfRule>
    <cfRule type="cellIs" dxfId="4941" priority="141" operator="equal">
      <formula>60%</formula>
    </cfRule>
    <cfRule type="cellIs" dxfId="4940" priority="142" operator="equal">
      <formula>40%</formula>
    </cfRule>
    <cfRule type="cellIs" dxfId="4939" priority="143" operator="equal">
      <formula>0.2</formula>
    </cfRule>
    <cfRule type="containsText" dxfId="4938" priority="144" operator="containsText" text="Extremo">
      <formula>NOT(ISERROR(SEARCH("Extremo",T16)))</formula>
    </cfRule>
    <cfRule type="containsText" dxfId="4937" priority="145" operator="containsText" text="Alto">
      <formula>NOT(ISERROR(SEARCH("Alto",T16)))</formula>
    </cfRule>
    <cfRule type="containsText" dxfId="4936" priority="146" operator="containsText" text="Bajo">
      <formula>NOT(ISERROR(SEARCH("Bajo",T16)))</formula>
    </cfRule>
    <cfRule type="containsText" dxfId="4935" priority="147" operator="containsText" text="Catastrófico">
      <formula>NOT(ISERROR(SEARCH("Catastrófico",T16)))</formula>
    </cfRule>
    <cfRule type="containsText" dxfId="4934" priority="148" operator="containsText" text="Mayor">
      <formula>NOT(ISERROR(SEARCH("Mayor",T16)))</formula>
    </cfRule>
    <cfRule type="containsText" dxfId="4933" priority="149" operator="containsText" text="Moderado">
      <formula>NOT(ISERROR(SEARCH("Moderado",T16)))</formula>
    </cfRule>
    <cfRule type="containsText" dxfId="4932" priority="150" operator="containsText" text="Menor">
      <formula>NOT(ISERROR(SEARCH("Menor",T16)))</formula>
    </cfRule>
    <cfRule type="containsText" dxfId="4931" priority="151" operator="containsText" text="Leve">
      <formula>NOT(ISERROR(SEARCH("Leve",T16)))</formula>
    </cfRule>
    <cfRule type="containsText" dxfId="4930" priority="152" operator="containsText" text="Muy a">
      <formula>NOT(ISERROR(SEARCH("Muy a",T16)))</formula>
    </cfRule>
    <cfRule type="containsText" dxfId="4929" priority="153" operator="containsText" text="Muy b">
      <formula>NOT(ISERROR(SEARCH("Muy b",T16)))</formula>
    </cfRule>
    <cfRule type="containsText" dxfId="4928" priority="154" operator="containsText" text="Baja">
      <formula>NOT(ISERROR(SEARCH("Baja",T16)))</formula>
    </cfRule>
    <cfRule type="containsText" dxfId="4927" priority="155" operator="containsText" text="Media">
      <formula>NOT(ISERROR(SEARCH("Media",T16)))</formula>
    </cfRule>
    <cfRule type="containsText" dxfId="4926" priority="156" operator="containsText" text="Alta">
      <formula>NOT(ISERROR(SEARCH("Alta",T16)))</formula>
    </cfRule>
  </conditionalFormatting>
  <conditionalFormatting sqref="AC16">
    <cfRule type="containsText" dxfId="4925" priority="106" operator="containsText" text="BAJA">
      <formula>NOT(ISERROR(SEARCH("BAJA",AC16)))</formula>
    </cfRule>
    <cfRule type="containsText" dxfId="4924" priority="107" operator="containsText" text="MEDIA">
      <formula>NOT(ISERROR(SEARCH("MEDIA",AC16)))</formula>
    </cfRule>
    <cfRule type="containsText" dxfId="4923" priority="108" operator="containsText" text="ALTA">
      <formula>NOT(ISERROR(SEARCH("ALTA",AC16)))</formula>
    </cfRule>
  </conditionalFormatting>
  <conditionalFormatting sqref="AP16">
    <cfRule type="containsText" dxfId="4922" priority="94" operator="containsText" text="BAJA">
      <formula>NOT(ISERROR(SEARCH("BAJA",AP16)))</formula>
    </cfRule>
    <cfRule type="containsText" dxfId="4921" priority="95" operator="containsText" text="MEDIA">
      <formula>NOT(ISERROR(SEARCH("MEDIA",AP16)))</formula>
    </cfRule>
    <cfRule type="containsText" dxfId="4920" priority="96" operator="containsText" text="ALTA">
      <formula>NOT(ISERROR(SEARCH("ALTA",AP16)))</formula>
    </cfRule>
  </conditionalFormatting>
  <conditionalFormatting sqref="AQ16">
    <cfRule type="containsText" dxfId="4919" priority="91" operator="containsText" text="BAJA">
      <formula>NOT(ISERROR(SEARCH("BAJA",AQ16)))</formula>
    </cfRule>
    <cfRule type="containsText" dxfId="4918" priority="92" operator="containsText" text="MEDIA">
      <formula>NOT(ISERROR(SEARCH("MEDIA",AQ16)))</formula>
    </cfRule>
    <cfRule type="containsText" dxfId="4917" priority="93" operator="containsText" text="ALTA">
      <formula>NOT(ISERROR(SEARCH("ALTA",AQ16)))</formula>
    </cfRule>
  </conditionalFormatting>
  <conditionalFormatting sqref="U4">
    <cfRule type="cellIs" dxfId="4916" priority="73" operator="equal">
      <formula>100%</formula>
    </cfRule>
    <cfRule type="cellIs" dxfId="4915" priority="74" operator="equal">
      <formula>80%</formula>
    </cfRule>
    <cfRule type="cellIs" dxfId="4914" priority="75" operator="equal">
      <formula>60%</formula>
    </cfRule>
    <cfRule type="cellIs" dxfId="4913" priority="76" operator="equal">
      <formula>40%</formula>
    </cfRule>
    <cfRule type="cellIs" dxfId="4912" priority="77" operator="equal">
      <formula>0.2</formula>
    </cfRule>
    <cfRule type="containsText" dxfId="4911" priority="78" operator="containsText" text="Extremo">
      <formula>NOT(ISERROR(SEARCH("Extremo",U4)))</formula>
    </cfRule>
    <cfRule type="containsText" dxfId="4910" priority="79" operator="containsText" text="Alto">
      <formula>NOT(ISERROR(SEARCH("Alto",U4)))</formula>
    </cfRule>
    <cfRule type="containsText" dxfId="4909" priority="80" operator="containsText" text="Bajo">
      <formula>NOT(ISERROR(SEARCH("Bajo",U4)))</formula>
    </cfRule>
    <cfRule type="containsText" dxfId="4908" priority="81" operator="containsText" text="Catastrófico">
      <formula>NOT(ISERROR(SEARCH("Catastrófico",U4)))</formula>
    </cfRule>
    <cfRule type="containsText" dxfId="4907" priority="82" operator="containsText" text="Mayor">
      <formula>NOT(ISERROR(SEARCH("Mayor",U4)))</formula>
    </cfRule>
    <cfRule type="containsText" dxfId="4906" priority="83" operator="containsText" text="Moderado">
      <formula>NOT(ISERROR(SEARCH("Moderado",U4)))</formula>
    </cfRule>
    <cfRule type="containsText" dxfId="4905" priority="84" operator="containsText" text="Menor">
      <formula>NOT(ISERROR(SEARCH("Menor",U4)))</formula>
    </cfRule>
    <cfRule type="containsText" dxfId="4904" priority="85" operator="containsText" text="Leve">
      <formula>NOT(ISERROR(SEARCH("Leve",U4)))</formula>
    </cfRule>
    <cfRule type="containsText" dxfId="4903" priority="86" operator="containsText" text="Muy a">
      <formula>NOT(ISERROR(SEARCH("Muy a",U4)))</formula>
    </cfRule>
    <cfRule type="containsText" dxfId="4902" priority="87" operator="containsText" text="Muy b">
      <formula>NOT(ISERROR(SEARCH("Muy b",U4)))</formula>
    </cfRule>
    <cfRule type="containsText" dxfId="4901" priority="88" operator="containsText" text="Baja">
      <formula>NOT(ISERROR(SEARCH("Baja",U4)))</formula>
    </cfRule>
    <cfRule type="containsText" dxfId="4900" priority="89" operator="containsText" text="Media">
      <formula>NOT(ISERROR(SEARCH("Media",U4)))</formula>
    </cfRule>
    <cfRule type="containsText" dxfId="4899" priority="90" operator="containsText" text="Alta">
      <formula>NOT(ISERROR(SEARCH("Alta",U4)))</formula>
    </cfRule>
  </conditionalFormatting>
  <conditionalFormatting sqref="U7">
    <cfRule type="cellIs" dxfId="4898" priority="55" operator="equal">
      <formula>100%</formula>
    </cfRule>
    <cfRule type="cellIs" dxfId="4897" priority="56" operator="equal">
      <formula>80%</formula>
    </cfRule>
    <cfRule type="cellIs" dxfId="4896" priority="57" operator="equal">
      <formula>60%</formula>
    </cfRule>
    <cfRule type="cellIs" dxfId="4895" priority="58" operator="equal">
      <formula>40%</formula>
    </cfRule>
    <cfRule type="cellIs" dxfId="4894" priority="59" operator="equal">
      <formula>0.2</formula>
    </cfRule>
    <cfRule type="containsText" dxfId="4893" priority="60" operator="containsText" text="Extremo">
      <formula>NOT(ISERROR(SEARCH("Extremo",U7)))</formula>
    </cfRule>
    <cfRule type="containsText" dxfId="4892" priority="61" operator="containsText" text="Alto">
      <formula>NOT(ISERROR(SEARCH("Alto",U7)))</formula>
    </cfRule>
    <cfRule type="containsText" dxfId="4891" priority="62" operator="containsText" text="Bajo">
      <formula>NOT(ISERROR(SEARCH("Bajo",U7)))</formula>
    </cfRule>
    <cfRule type="containsText" dxfId="4890" priority="63" operator="containsText" text="Catastrófico">
      <formula>NOT(ISERROR(SEARCH("Catastrófico",U7)))</formula>
    </cfRule>
    <cfRule type="containsText" dxfId="4889" priority="64" operator="containsText" text="Mayor">
      <formula>NOT(ISERROR(SEARCH("Mayor",U7)))</formula>
    </cfRule>
    <cfRule type="containsText" dxfId="4888" priority="65" operator="containsText" text="Moderado">
      <formula>NOT(ISERROR(SEARCH("Moderado",U7)))</formula>
    </cfRule>
    <cfRule type="containsText" dxfId="4887" priority="66" operator="containsText" text="Menor">
      <formula>NOT(ISERROR(SEARCH("Menor",U7)))</formula>
    </cfRule>
    <cfRule type="containsText" dxfId="4886" priority="67" operator="containsText" text="Leve">
      <formula>NOT(ISERROR(SEARCH("Leve",U7)))</formula>
    </cfRule>
    <cfRule type="containsText" dxfId="4885" priority="68" operator="containsText" text="Muy a">
      <formula>NOT(ISERROR(SEARCH("Muy a",U7)))</formula>
    </cfRule>
    <cfRule type="containsText" dxfId="4884" priority="69" operator="containsText" text="Muy b">
      <formula>NOT(ISERROR(SEARCH("Muy b",U7)))</formula>
    </cfRule>
    <cfRule type="containsText" dxfId="4883" priority="70" operator="containsText" text="Baja">
      <formula>NOT(ISERROR(SEARCH("Baja",U7)))</formula>
    </cfRule>
    <cfRule type="containsText" dxfId="4882" priority="71" operator="containsText" text="Media">
      <formula>NOT(ISERROR(SEARCH("Media",U7)))</formula>
    </cfRule>
    <cfRule type="containsText" dxfId="4881" priority="72" operator="containsText" text="Alta">
      <formula>NOT(ISERROR(SEARCH("Alta",U7)))</formula>
    </cfRule>
  </conditionalFormatting>
  <conditionalFormatting sqref="U11">
    <cfRule type="cellIs" dxfId="4880" priority="37" operator="equal">
      <formula>100%</formula>
    </cfRule>
    <cfRule type="cellIs" dxfId="4879" priority="38" operator="equal">
      <formula>80%</formula>
    </cfRule>
    <cfRule type="cellIs" dxfId="4878" priority="39" operator="equal">
      <formula>60%</formula>
    </cfRule>
    <cfRule type="cellIs" dxfId="4877" priority="40" operator="equal">
      <formula>40%</formula>
    </cfRule>
    <cfRule type="cellIs" dxfId="4876" priority="41" operator="equal">
      <formula>0.2</formula>
    </cfRule>
    <cfRule type="containsText" dxfId="4875" priority="42" operator="containsText" text="Extremo">
      <formula>NOT(ISERROR(SEARCH("Extremo",U11)))</formula>
    </cfRule>
    <cfRule type="containsText" dxfId="4874" priority="43" operator="containsText" text="Alto">
      <formula>NOT(ISERROR(SEARCH("Alto",U11)))</formula>
    </cfRule>
    <cfRule type="containsText" dxfId="4873" priority="44" operator="containsText" text="Bajo">
      <formula>NOT(ISERROR(SEARCH("Bajo",U11)))</formula>
    </cfRule>
    <cfRule type="containsText" dxfId="4872" priority="45" operator="containsText" text="Catastrófico">
      <formula>NOT(ISERROR(SEARCH("Catastrófico",U11)))</formula>
    </cfRule>
    <cfRule type="containsText" dxfId="4871" priority="46" operator="containsText" text="Mayor">
      <formula>NOT(ISERROR(SEARCH("Mayor",U11)))</formula>
    </cfRule>
    <cfRule type="containsText" dxfId="4870" priority="47" operator="containsText" text="Moderado">
      <formula>NOT(ISERROR(SEARCH("Moderado",U11)))</formula>
    </cfRule>
    <cfRule type="containsText" dxfId="4869" priority="48" operator="containsText" text="Menor">
      <formula>NOT(ISERROR(SEARCH("Menor",U11)))</formula>
    </cfRule>
    <cfRule type="containsText" dxfId="4868" priority="49" operator="containsText" text="Leve">
      <formula>NOT(ISERROR(SEARCH("Leve",U11)))</formula>
    </cfRule>
    <cfRule type="containsText" dxfId="4867" priority="50" operator="containsText" text="Muy a">
      <formula>NOT(ISERROR(SEARCH("Muy a",U11)))</formula>
    </cfRule>
    <cfRule type="containsText" dxfId="4866" priority="51" operator="containsText" text="Muy b">
      <formula>NOT(ISERROR(SEARCH("Muy b",U11)))</formula>
    </cfRule>
    <cfRule type="containsText" dxfId="4865" priority="52" operator="containsText" text="Baja">
      <formula>NOT(ISERROR(SEARCH("Baja",U11)))</formula>
    </cfRule>
    <cfRule type="containsText" dxfId="4864" priority="53" operator="containsText" text="Media">
      <formula>NOT(ISERROR(SEARCH("Media",U11)))</formula>
    </cfRule>
    <cfRule type="containsText" dxfId="4863" priority="54" operator="containsText" text="Alta">
      <formula>NOT(ISERROR(SEARCH("Alta",U11)))</formula>
    </cfRule>
  </conditionalFormatting>
  <conditionalFormatting sqref="U14">
    <cfRule type="cellIs" dxfId="4862" priority="19" operator="equal">
      <formula>100%</formula>
    </cfRule>
    <cfRule type="cellIs" dxfId="4861" priority="20" operator="equal">
      <formula>80%</formula>
    </cfRule>
    <cfRule type="cellIs" dxfId="4860" priority="21" operator="equal">
      <formula>60%</formula>
    </cfRule>
    <cfRule type="cellIs" dxfId="4859" priority="22" operator="equal">
      <formula>40%</formula>
    </cfRule>
    <cfRule type="cellIs" dxfId="4858" priority="23" operator="equal">
      <formula>0.2</formula>
    </cfRule>
    <cfRule type="containsText" dxfId="4857" priority="24" operator="containsText" text="Extremo">
      <formula>NOT(ISERROR(SEARCH("Extremo",U14)))</formula>
    </cfRule>
    <cfRule type="containsText" dxfId="4856" priority="25" operator="containsText" text="Alto">
      <formula>NOT(ISERROR(SEARCH("Alto",U14)))</formula>
    </cfRule>
    <cfRule type="containsText" dxfId="4855" priority="26" operator="containsText" text="Bajo">
      <formula>NOT(ISERROR(SEARCH("Bajo",U14)))</formula>
    </cfRule>
    <cfRule type="containsText" dxfId="4854" priority="27" operator="containsText" text="Catastrófico">
      <formula>NOT(ISERROR(SEARCH("Catastrófico",U14)))</formula>
    </cfRule>
    <cfRule type="containsText" dxfId="4853" priority="28" operator="containsText" text="Mayor">
      <formula>NOT(ISERROR(SEARCH("Mayor",U14)))</formula>
    </cfRule>
    <cfRule type="containsText" dxfId="4852" priority="29" operator="containsText" text="Moderado">
      <formula>NOT(ISERROR(SEARCH("Moderado",U14)))</formula>
    </cfRule>
    <cfRule type="containsText" dxfId="4851" priority="30" operator="containsText" text="Menor">
      <formula>NOT(ISERROR(SEARCH("Menor",U14)))</formula>
    </cfRule>
    <cfRule type="containsText" dxfId="4850" priority="31" operator="containsText" text="Leve">
      <formula>NOT(ISERROR(SEARCH("Leve",U14)))</formula>
    </cfRule>
    <cfRule type="containsText" dxfId="4849" priority="32" operator="containsText" text="Muy a">
      <formula>NOT(ISERROR(SEARCH("Muy a",U14)))</formula>
    </cfRule>
    <cfRule type="containsText" dxfId="4848" priority="33" operator="containsText" text="Muy b">
      <formula>NOT(ISERROR(SEARCH("Muy b",U14)))</formula>
    </cfRule>
    <cfRule type="containsText" dxfId="4847" priority="34" operator="containsText" text="Baja">
      <formula>NOT(ISERROR(SEARCH("Baja",U14)))</formula>
    </cfRule>
    <cfRule type="containsText" dxfId="4846" priority="35" operator="containsText" text="Media">
      <formula>NOT(ISERROR(SEARCH("Media",U14)))</formula>
    </cfRule>
    <cfRule type="containsText" dxfId="4845" priority="36" operator="containsText" text="Alta">
      <formula>NOT(ISERROR(SEARCH("Alta",U14)))</formula>
    </cfRule>
  </conditionalFormatting>
  <conditionalFormatting sqref="U16">
    <cfRule type="cellIs" dxfId="4844" priority="1" operator="equal">
      <formula>100%</formula>
    </cfRule>
    <cfRule type="cellIs" dxfId="4843" priority="2" operator="equal">
      <formula>80%</formula>
    </cfRule>
    <cfRule type="cellIs" dxfId="4842" priority="3" operator="equal">
      <formula>60%</formula>
    </cfRule>
    <cfRule type="cellIs" dxfId="4841" priority="4" operator="equal">
      <formula>40%</formula>
    </cfRule>
    <cfRule type="cellIs" dxfId="4840" priority="5" operator="equal">
      <formula>0.2</formula>
    </cfRule>
    <cfRule type="containsText" dxfId="4839" priority="6" operator="containsText" text="Extremo">
      <formula>NOT(ISERROR(SEARCH("Extremo",U16)))</formula>
    </cfRule>
    <cfRule type="containsText" dxfId="4838" priority="7" operator="containsText" text="Alto">
      <formula>NOT(ISERROR(SEARCH("Alto",U16)))</formula>
    </cfRule>
    <cfRule type="containsText" dxfId="4837" priority="8" operator="containsText" text="Bajo">
      <formula>NOT(ISERROR(SEARCH("Bajo",U16)))</formula>
    </cfRule>
    <cfRule type="containsText" dxfId="4836" priority="9" operator="containsText" text="Catastrófico">
      <formula>NOT(ISERROR(SEARCH("Catastrófico",U16)))</formula>
    </cfRule>
    <cfRule type="containsText" dxfId="4835" priority="10" operator="containsText" text="Mayor">
      <formula>NOT(ISERROR(SEARCH("Mayor",U16)))</formula>
    </cfRule>
    <cfRule type="containsText" dxfId="4834" priority="11" operator="containsText" text="Moderado">
      <formula>NOT(ISERROR(SEARCH("Moderado",U16)))</formula>
    </cfRule>
    <cfRule type="containsText" dxfId="4833" priority="12" operator="containsText" text="Menor">
      <formula>NOT(ISERROR(SEARCH("Menor",U16)))</formula>
    </cfRule>
    <cfRule type="containsText" dxfId="4832" priority="13" operator="containsText" text="Leve">
      <formula>NOT(ISERROR(SEARCH("Leve",U16)))</formula>
    </cfRule>
    <cfRule type="containsText" dxfId="4831" priority="14" operator="containsText" text="Muy a">
      <formula>NOT(ISERROR(SEARCH("Muy a",U16)))</formula>
    </cfRule>
    <cfRule type="containsText" dxfId="4830" priority="15" operator="containsText" text="Muy b">
      <formula>NOT(ISERROR(SEARCH("Muy b",U16)))</formula>
    </cfRule>
    <cfRule type="containsText" dxfId="4829" priority="16" operator="containsText" text="Baja">
      <formula>NOT(ISERROR(SEARCH("Baja",U16)))</formula>
    </cfRule>
    <cfRule type="containsText" dxfId="4828" priority="17" operator="containsText" text="Media">
      <formula>NOT(ISERROR(SEARCH("Media",U16)))</formula>
    </cfRule>
    <cfRule type="containsText" dxfId="4827" priority="18" operator="containsText" text="Alta">
      <formula>NOT(ISERROR(SEARCH("Alta",U16)))</formula>
    </cfRule>
  </conditionalFormatting>
  <dataValidations count="5">
    <dataValidation type="list" allowBlank="1" showInputMessage="1" showErrorMessage="1" sqref="A4 A7 AK4:AK16 A11 A14 A16">
      <formula1>"SI,NO"</formula1>
    </dataValidation>
    <dataValidation type="list" allowBlank="1" showInputMessage="1" showErrorMessage="1" sqref="AR4:AR16">
      <formula1>"Asignado,No Asignado"</formula1>
    </dataValidation>
    <dataValidation type="list" allowBlank="1" showInputMessage="1" showErrorMessage="1" sqref="AT4:AT16">
      <formula1>"Adecuado,Inadecuado"</formula1>
    </dataValidation>
    <dataValidation type="list" allowBlank="1" showInputMessage="1" showErrorMessage="1" sqref="AJ4:AJ16">
      <formula1>"Confiable,No confiable"</formula1>
    </dataValidation>
    <dataValidation type="list" allowBlank="1" showInputMessage="1" showErrorMessage="1" sqref="AG4:AG16">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Listas!$K$2:$K$6</xm:f>
          </x14:formula1>
          <xm:sqref>S4:S16</xm:sqref>
        </x14:dataValidation>
        <x14:dataValidation type="list" allowBlank="1" showInputMessage="1" showErrorMessage="1">
          <x14:formula1>
            <xm:f>Listas!$C$2:$C$8</xm:f>
          </x14:formula1>
          <xm:sqref>E4 E7 E11 E14 E16</xm:sqref>
        </x14:dataValidation>
        <x14:dataValidation type="list" allowBlank="1" showInputMessage="1" showErrorMessage="1">
          <x14:formula1>
            <xm:f>Listas!$J$2:$J$6</xm:f>
          </x14:formula1>
          <xm:sqref>AX4 AX7 AX11 AX14 AX16</xm:sqref>
        </x14:dataValidation>
        <x14:dataValidation type="list" allowBlank="1" showInputMessage="1" showErrorMessage="1">
          <x14:formula1>
            <xm:f>Listas!$B$2:$B$7</xm:f>
          </x14:formula1>
          <xm:sqref>D4 D7 D11 D14 D16</xm:sqref>
        </x14:dataValidation>
        <x14:dataValidation type="list" allowBlank="1" showInputMessage="1" showErrorMessage="1">
          <x14:formula1>
            <xm:f>Listas!$M$2:$M$14</xm:f>
          </x14:formula1>
          <xm:sqref>B4 B7 B11 B14 B16</xm:sqref>
        </x14:dataValidation>
        <x14:dataValidation type="list" allowBlank="1" showInputMessage="1" showErrorMessage="1">
          <x14:formula1>
            <xm:f>Listas!$G$2:$G$11</xm:f>
          </x14:formula1>
          <xm:sqref>C4:C16</xm:sqref>
        </x14:dataValidation>
        <x14:dataValidation type="list" allowBlank="1" showInputMessage="1" showErrorMessage="1">
          <x14:formula1>
            <xm:f>Listas!$F$2:$F$4</xm:f>
          </x14:formula1>
          <xm:sqref>AE4:AE16</xm:sqref>
        </x14:dataValidation>
        <x14:dataValidation type="list" allowBlank="1" showInputMessage="1" showErrorMessage="1">
          <x14:formula1>
            <xm:f>Listas!$H$2:$H$3</xm:f>
          </x14:formula1>
          <xm:sqref>AM4:AM16</xm:sqref>
        </x14:dataValidation>
        <x14:dataValidation type="list" allowBlank="1" showInputMessage="1" showErrorMessage="1">
          <x14:formula1>
            <xm:f>Listas!$I$2:$I$3</xm:f>
          </x14:formula1>
          <xm:sqref>AO4:AO16</xm:sqref>
        </x14:dataValidation>
        <x14:dataValidation type="list" allowBlank="1" showInputMessage="1" showErrorMessage="1">
          <x14:formula1>
            <xm:f>Listas!$P$2:$P$7</xm:f>
          </x14:formula1>
          <xm:sqref>Q4 Q7 Q11 Q14:Q17</xm:sqref>
        </x14:dataValidation>
        <x14:dataValidation type="list" allowBlank="1" showInputMessage="1" showErrorMessage="1">
          <x14:formula1>
            <xm:f>Listas!$O$2:$O$7</xm:f>
          </x14:formula1>
          <xm:sqref>O4 O7 O11 O14:O17</xm:sqref>
        </x14:dataValidation>
        <x14:dataValidation type="list" allowBlank="1" showInputMessage="1" showErrorMessage="1">
          <x14:formula1>
            <xm:f>Listas!$N$2:$N$7</xm:f>
          </x14:formula1>
          <xm:sqref>M4 M7 M11 M14:M17</xm:sqref>
        </x14:dataValidation>
        <x14:dataValidation type="list" allowBlank="1" showInputMessage="1" showErrorMessage="1">
          <x14:formula1>
            <xm:f>Listas!$Q$2:$Q$8</xm:f>
          </x14:formula1>
          <xm:sqref>J4 J14:J17 J11 J7</xm:sqref>
        </x14:dataValidation>
        <x14:dataValidation type="list" allowBlank="1" showInputMessage="1" showErrorMessage="1">
          <x14:formula1>
            <xm:f>Listas!$L$2:$L$5</xm:f>
          </x14:formula1>
          <xm:sqref>T4:T16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21"/>
  <sheetViews>
    <sheetView topLeftCell="G1" zoomScale="70" zoomScaleNormal="70" workbookViewId="0">
      <pane ySplit="3" topLeftCell="A4" activePane="bottomLeft" state="frozen"/>
      <selection activeCell="AB16" sqref="AB16"/>
      <selection pane="bottomLeft" activeCell="G4" sqref="G4:G6"/>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8867187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6640625" style="2" customWidth="1"/>
    <col min="12" max="12" width="17.33203125" style="2" customWidth="1"/>
    <col min="13" max="13" width="28.6640625" style="2" customWidth="1"/>
    <col min="14" max="14" width="3.44140625" style="2" hidden="1" customWidth="1"/>
    <col min="15" max="15" width="30.33203125" style="2" customWidth="1"/>
    <col min="16" max="16" width="3.44140625" style="2" hidden="1" customWidth="1"/>
    <col min="17" max="17" width="16.6640625" style="2" customWidth="1"/>
    <col min="18" max="18" width="3" style="2" hidden="1" customWidth="1"/>
    <col min="19" max="19" width="18.33203125" style="2" customWidth="1"/>
    <col min="20" max="20" width="19.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3.3320312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3.88671875" style="2" customWidth="1"/>
    <col min="44" max="44" width="9.109375" style="2" customWidth="1"/>
    <col min="45" max="45" width="33.6640625" style="2" customWidth="1"/>
    <col min="46" max="46" width="13.6640625" style="2" customWidth="1"/>
    <col min="47" max="47" width="13.6640625" style="2" hidden="1" customWidth="1"/>
    <col min="48" max="48" width="13.6640625" style="32"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44140625" style="1" customWidth="1"/>
    <col min="59" max="59" width="14.88671875" style="1" customWidth="1"/>
    <col min="60" max="60" width="48" style="1" customWidth="1"/>
    <col min="61" max="61" width="14.88671875" style="1" customWidth="1"/>
    <col min="62" max="62" width="46.1093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21.7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21"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37.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96.6" x14ac:dyDescent="0.3">
      <c r="A4" s="376" t="s">
        <v>240</v>
      </c>
      <c r="B4" s="355" t="s">
        <v>101</v>
      </c>
      <c r="C4" s="355" t="s">
        <v>89</v>
      </c>
      <c r="D4" s="355" t="s">
        <v>76</v>
      </c>
      <c r="E4" s="355" t="s">
        <v>34</v>
      </c>
      <c r="F4" s="370" t="s">
        <v>1021</v>
      </c>
      <c r="G4" s="411" t="s">
        <v>1339</v>
      </c>
      <c r="H4" s="355" t="s">
        <v>1023</v>
      </c>
      <c r="I4" s="370" t="s">
        <v>1024</v>
      </c>
      <c r="J4" s="355" t="s">
        <v>92</v>
      </c>
      <c r="K4" s="355">
        <v>1</v>
      </c>
      <c r="L4" s="357">
        <f>IF(J4="Diaria",+(K4/360),IF(J4="Mensual",+(K4/12),IF(J4="Bimestral",+(K4/6),IF(J4="Trimestral",+(K4/4),IF(J4="Semestral",+(K4/2),IF(J4="Anual",+(K4/1),""))))))</f>
        <v>0.5</v>
      </c>
      <c r="M4" s="355" t="s">
        <v>60</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355" t="s">
        <v>46</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58</v>
      </c>
      <c r="U4" s="356">
        <f>+MAX(N4,P4,R4)</f>
        <v>0.6</v>
      </c>
      <c r="V4" s="369" t="str">
        <f>IF(L4&lt;=20%,"Muy baja",IF(L4&lt;=40%,"Baja",IF(L4&lt;=60%,"Media",IF(L4&lt;=80%,"Alta",IF(L4&lt;=100%,"Muy alta",IF(L4&gt;=100%,"Muy alta",""))))))</f>
        <v>Media</v>
      </c>
      <c r="W4" s="367">
        <f>+IFERROR(VLOOKUP(V4,Fórmula!$F$1:$G$6,2,FALSE),"")</f>
        <v>0.6</v>
      </c>
      <c r="X4" s="369" t="str">
        <f>IF(U4=20%,"Leve",IF(U4=40%,"Menor",IF(U4=60%,"Moderado",IF(U4=80%,"Mayor",IF(U4=100%,"Catastrófico","")))))</f>
        <v>Moderado</v>
      </c>
      <c r="Y4" s="367">
        <f>+IFERROR(VLOOKUP(X4,Fórmula!$H$1:$I$6,2,FALSE),"")</f>
        <v>0.6</v>
      </c>
      <c r="Z4" s="356" t="str">
        <f>+IFERROR(VLOOKUP(V4&amp;X4,Fórmula!$C$2:$D$26,2,FALSE),"")</f>
        <v>Moderado</v>
      </c>
      <c r="AA4" s="367">
        <f>IF(Z4="Bajo",25%,IF(Z4="Moderado",50%,IF(Z4="Alto",75%,IF(Z4="Extremo",100%,""))))</f>
        <v>0.5</v>
      </c>
      <c r="AB4" s="368" t="s">
        <v>1025</v>
      </c>
      <c r="AC4" s="71" t="s">
        <v>1026</v>
      </c>
      <c r="AD4" s="71" t="s">
        <v>1027</v>
      </c>
      <c r="AE4" s="71" t="s">
        <v>54</v>
      </c>
      <c r="AF4" s="41">
        <f>IF(AE4="Preventivo",25%,IF(AE4="Detectivo",15%,IF(AE4="Correctivo",10%,"")))</f>
        <v>0.25</v>
      </c>
      <c r="AG4" s="231" t="s">
        <v>199</v>
      </c>
      <c r="AH4" s="41">
        <f t="shared" ref="AH4:AH6" si="0">IF(AG4="Manual",15%,IF(AG4="Automático",25%,""))</f>
        <v>0.15</v>
      </c>
      <c r="AI4" s="41">
        <f>+AH4+AF4</f>
        <v>0.4</v>
      </c>
      <c r="AJ4" s="231" t="s">
        <v>200</v>
      </c>
      <c r="AK4" s="224" t="s">
        <v>191</v>
      </c>
      <c r="AL4" s="71" t="s">
        <v>1028</v>
      </c>
      <c r="AM4" s="224" t="s">
        <v>23</v>
      </c>
      <c r="AN4" s="231" t="s">
        <v>1029</v>
      </c>
      <c r="AO4" s="231" t="s">
        <v>24</v>
      </c>
      <c r="AP4" s="231" t="s">
        <v>63</v>
      </c>
      <c r="AQ4" s="231" t="s">
        <v>1030</v>
      </c>
      <c r="AR4" s="231" t="s">
        <v>204</v>
      </c>
      <c r="AS4" s="231" t="s">
        <v>1031</v>
      </c>
      <c r="AT4" s="231" t="s">
        <v>206</v>
      </c>
      <c r="AU4" s="231">
        <f>+AI4*AA4</f>
        <v>0.2</v>
      </c>
      <c r="AV4" s="42">
        <f>+AA4-AU4</f>
        <v>0.3</v>
      </c>
      <c r="AW4" s="356" t="str">
        <f>+IF(C4="Corrupción","Moderado",IF(AV6&lt;=25%,"Bajo",IF(AV6&lt;=50%,"Moderado",IF(AV6&lt;=75%,"Alto",IF(AV6&gt;75%,"Extremo","")))))</f>
        <v>Bajo</v>
      </c>
      <c r="AX4" s="356" t="s">
        <v>41</v>
      </c>
      <c r="AY4" s="120">
        <v>1</v>
      </c>
      <c r="AZ4" s="302" t="s">
        <v>1032</v>
      </c>
      <c r="BA4" s="246" t="str">
        <f t="shared" ref="BA4:BA6" si="1">+AS4</f>
        <v>Jefe de la Unidad Financiera y Contable
Profesional de la Unidad Financiera y Contable</v>
      </c>
      <c r="BB4" s="40">
        <v>44197</v>
      </c>
      <c r="BC4" s="40">
        <v>44561</v>
      </c>
      <c r="BD4" s="246" t="str">
        <f t="shared" ref="BD4:BD6" si="2">+AQ4</f>
        <v>Carpeta de conciliaciones bancarias</v>
      </c>
      <c r="BE4" s="256">
        <v>44439</v>
      </c>
      <c r="BF4" s="246" t="s">
        <v>1033</v>
      </c>
      <c r="BG4" s="44">
        <v>44500</v>
      </c>
      <c r="BH4" s="13"/>
      <c r="BI4" s="44">
        <v>44561</v>
      </c>
      <c r="BJ4" s="287"/>
    </row>
    <row r="5" spans="1:62" ht="82.8" x14ac:dyDescent="0.3">
      <c r="A5" s="376"/>
      <c r="B5" s="355"/>
      <c r="C5" s="355"/>
      <c r="D5" s="355"/>
      <c r="E5" s="355"/>
      <c r="F5" s="370"/>
      <c r="G5" s="411"/>
      <c r="H5" s="355"/>
      <c r="I5" s="370"/>
      <c r="J5" s="355"/>
      <c r="K5" s="355"/>
      <c r="L5" s="357"/>
      <c r="M5" s="355"/>
      <c r="N5" s="355"/>
      <c r="O5" s="355"/>
      <c r="P5" s="355"/>
      <c r="Q5" s="355"/>
      <c r="R5" s="355"/>
      <c r="S5" s="356"/>
      <c r="T5" s="356"/>
      <c r="U5" s="356"/>
      <c r="V5" s="369"/>
      <c r="W5" s="367"/>
      <c r="X5" s="369"/>
      <c r="Y5" s="367"/>
      <c r="Z5" s="356"/>
      <c r="AA5" s="367"/>
      <c r="AB5" s="368"/>
      <c r="AC5" s="71" t="s">
        <v>1034</v>
      </c>
      <c r="AD5" s="52" t="s">
        <v>1035</v>
      </c>
      <c r="AE5" s="71" t="s">
        <v>54</v>
      </c>
      <c r="AF5" s="41">
        <f t="shared" ref="AF5:AF6" si="3">IF(AE5="Preventivo",25%,IF(AE5="Detectivo",15%,IF(AE5="Correctivo",10%,"")))</f>
        <v>0.25</v>
      </c>
      <c r="AG5" s="231" t="s">
        <v>199</v>
      </c>
      <c r="AH5" s="41">
        <f t="shared" si="0"/>
        <v>0.15</v>
      </c>
      <c r="AI5" s="41">
        <f>+AH5+AF5</f>
        <v>0.4</v>
      </c>
      <c r="AJ5" s="231" t="s">
        <v>200</v>
      </c>
      <c r="AK5" s="224" t="s">
        <v>191</v>
      </c>
      <c r="AL5" s="52" t="s">
        <v>1036</v>
      </c>
      <c r="AM5" s="224" t="s">
        <v>23</v>
      </c>
      <c r="AN5" s="231" t="s">
        <v>1037</v>
      </c>
      <c r="AO5" s="231" t="s">
        <v>24</v>
      </c>
      <c r="AP5" s="231" t="s">
        <v>63</v>
      </c>
      <c r="AQ5" s="231" t="s">
        <v>1038</v>
      </c>
      <c r="AR5" s="231" t="s">
        <v>204</v>
      </c>
      <c r="AS5" s="231" t="s">
        <v>1039</v>
      </c>
      <c r="AT5" s="231" t="s">
        <v>206</v>
      </c>
      <c r="AU5" s="231">
        <f>+AV4*AI5</f>
        <v>0.12</v>
      </c>
      <c r="AV5" s="42">
        <f>+AV4-AU5</f>
        <v>0.18</v>
      </c>
      <c r="AW5" s="356"/>
      <c r="AX5" s="356"/>
      <c r="AY5" s="242">
        <v>2</v>
      </c>
      <c r="AZ5" s="53" t="s">
        <v>1040</v>
      </c>
      <c r="BA5" s="246" t="s">
        <v>1041</v>
      </c>
      <c r="BB5" s="40">
        <v>44197</v>
      </c>
      <c r="BC5" s="40">
        <v>44561</v>
      </c>
      <c r="BD5" s="246" t="str">
        <f t="shared" si="2"/>
        <v>Circular con el cronograma de entrega de información
Correo electrónico</v>
      </c>
      <c r="BE5" s="256">
        <v>44439</v>
      </c>
      <c r="BF5" s="246" t="s">
        <v>1033</v>
      </c>
      <c r="BG5" s="44">
        <v>44500</v>
      </c>
      <c r="BH5" s="13"/>
      <c r="BI5" s="44">
        <v>44561</v>
      </c>
      <c r="BJ5" s="287"/>
    </row>
    <row r="6" spans="1:62" ht="167.4" customHeight="1" x14ac:dyDescent="0.3">
      <c r="A6" s="376"/>
      <c r="B6" s="355"/>
      <c r="C6" s="355"/>
      <c r="D6" s="355"/>
      <c r="E6" s="355"/>
      <c r="F6" s="370"/>
      <c r="G6" s="411"/>
      <c r="H6" s="355"/>
      <c r="I6" s="370"/>
      <c r="J6" s="355"/>
      <c r="K6" s="355"/>
      <c r="L6" s="357"/>
      <c r="M6" s="355"/>
      <c r="N6" s="355"/>
      <c r="O6" s="355"/>
      <c r="P6" s="355"/>
      <c r="Q6" s="355"/>
      <c r="R6" s="355"/>
      <c r="S6" s="356"/>
      <c r="T6" s="356"/>
      <c r="U6" s="356"/>
      <c r="V6" s="369"/>
      <c r="W6" s="367"/>
      <c r="X6" s="369"/>
      <c r="Y6" s="367"/>
      <c r="Z6" s="356"/>
      <c r="AA6" s="367"/>
      <c r="AB6" s="368"/>
      <c r="AC6" s="71" t="s">
        <v>1042</v>
      </c>
      <c r="AD6" s="71" t="s">
        <v>1043</v>
      </c>
      <c r="AE6" s="71" t="s">
        <v>54</v>
      </c>
      <c r="AF6" s="41">
        <f t="shared" si="3"/>
        <v>0.25</v>
      </c>
      <c r="AG6" s="231" t="s">
        <v>199</v>
      </c>
      <c r="AH6" s="41">
        <f t="shared" si="0"/>
        <v>0.15</v>
      </c>
      <c r="AI6" s="41">
        <f>+AH6+AF6</f>
        <v>0.4</v>
      </c>
      <c r="AJ6" s="231" t="s">
        <v>200</v>
      </c>
      <c r="AK6" s="224" t="s">
        <v>191</v>
      </c>
      <c r="AL6" s="52" t="s">
        <v>1044</v>
      </c>
      <c r="AM6" s="224" t="s">
        <v>39</v>
      </c>
      <c r="AN6" s="231" t="s">
        <v>1045</v>
      </c>
      <c r="AO6" s="231" t="s">
        <v>24</v>
      </c>
      <c r="AP6" s="231" t="s">
        <v>96</v>
      </c>
      <c r="AQ6" s="231" t="s">
        <v>1046</v>
      </c>
      <c r="AR6" s="231" t="s">
        <v>204</v>
      </c>
      <c r="AS6" s="231" t="s">
        <v>1041</v>
      </c>
      <c r="AT6" s="231" t="s">
        <v>206</v>
      </c>
      <c r="AU6" s="231">
        <f>+AV5*AI6</f>
        <v>7.1999999999999995E-2</v>
      </c>
      <c r="AV6" s="42">
        <f>+AV5-AU6</f>
        <v>0.108</v>
      </c>
      <c r="AW6" s="356"/>
      <c r="AX6" s="356"/>
      <c r="AY6" s="242">
        <v>3</v>
      </c>
      <c r="AZ6" s="39" t="s">
        <v>1047</v>
      </c>
      <c r="BA6" s="246" t="str">
        <f t="shared" si="1"/>
        <v>Jefe de la Unidad Financiera y Contable</v>
      </c>
      <c r="BB6" s="40">
        <v>44197</v>
      </c>
      <c r="BC6" s="40">
        <v>44561</v>
      </c>
      <c r="BD6" s="246" t="str">
        <f t="shared" si="2"/>
        <v>Solicitud
Plan de capacitaciones</v>
      </c>
      <c r="BE6" s="256">
        <v>44439</v>
      </c>
      <c r="BF6" s="246" t="s">
        <v>1048</v>
      </c>
      <c r="BG6" s="44">
        <v>44500</v>
      </c>
      <c r="BH6" s="13"/>
      <c r="BI6" s="44">
        <v>44561</v>
      </c>
      <c r="BJ6" s="287"/>
    </row>
    <row r="7" spans="1:62" ht="94.95" customHeight="1" x14ac:dyDescent="0.3">
      <c r="A7" s="376" t="s">
        <v>240</v>
      </c>
      <c r="B7" s="355" t="s">
        <v>101</v>
      </c>
      <c r="C7" s="355" t="s">
        <v>55</v>
      </c>
      <c r="D7" s="355" t="s">
        <v>76</v>
      </c>
      <c r="E7" s="355" t="s">
        <v>77</v>
      </c>
      <c r="F7" s="370" t="s">
        <v>1049</v>
      </c>
      <c r="G7" s="411" t="s">
        <v>1194</v>
      </c>
      <c r="H7" s="355" t="s">
        <v>1051</v>
      </c>
      <c r="I7" s="370" t="s">
        <v>1052</v>
      </c>
      <c r="J7" s="355" t="s">
        <v>48</v>
      </c>
      <c r="K7" s="355">
        <v>0</v>
      </c>
      <c r="L7" s="357">
        <f>IF(J7="Diaria",+(K7/360),IF(J7="Semanal",+(K7/52),IF(J7="Mensual",+(K7/12),IF(J7="Bimestral",+(K7/6),IF(J7="Trimestral",+(K7/4),IF(J7="Semestral",+(K7/2),IF(J7="Anual",+(K7/1),"")))))))</f>
        <v>0</v>
      </c>
      <c r="M7" s="355" t="s">
        <v>45</v>
      </c>
      <c r="N7" s="35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355" t="s">
        <v>46</v>
      </c>
      <c r="P7" s="35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55" t="s">
        <v>70</v>
      </c>
      <c r="R7" s="35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56" t="s">
        <v>57</v>
      </c>
      <c r="T7" s="356" t="s">
        <v>27</v>
      </c>
      <c r="U7" s="356">
        <f>+MAX(N7,P7,R7)</f>
        <v>0.4</v>
      </c>
      <c r="V7" s="369" t="str">
        <f>IF(L7&lt;=20%,"Muy baja",IF(L7&lt;=40%,"Baja",IF(L7&lt;=60%,"Media",IF(L7&lt;=80%,"Alta",IF(L7&lt;=100%,"Muy alta",IF(L7&gt;=100%,"Muy alta",""))))))</f>
        <v>Muy baja</v>
      </c>
      <c r="W7" s="367">
        <f>+IFERROR(VLOOKUP(V7,Fórmula!$F$1:$G$6,2,FALSE),"")</f>
        <v>0.2</v>
      </c>
      <c r="X7" s="369" t="str">
        <f>IF(U7=20%,"Leve",IF(U7=40%,"Menor",IF(U7=60%,"Moderado",IF(U7=80%,"Mayor",IF(U7=100%,"Catastrófico","")))))</f>
        <v>Menor</v>
      </c>
      <c r="Y7" s="367">
        <f>+IFERROR(VLOOKUP(X7,Fórmula!$H$1:$I$6,2,FALSE),"")</f>
        <v>0.4</v>
      </c>
      <c r="Z7" s="356" t="str">
        <f>+IFERROR(VLOOKUP(V7&amp;X7,Fórmula!$C$2:$D$26,2,FALSE),"")</f>
        <v>Bajo</v>
      </c>
      <c r="AA7" s="367">
        <f>IF(Z7="Bajo",25%,IF(Z7="Moderado",50%,IF(Z7="Alto",75%,IF(Z7="Extremo",100%,""))))</f>
        <v>0.25</v>
      </c>
      <c r="AB7" s="368" t="s">
        <v>1053</v>
      </c>
      <c r="AC7" s="71" t="s">
        <v>1054</v>
      </c>
      <c r="AD7" s="71" t="s">
        <v>1055</v>
      </c>
      <c r="AE7" s="71" t="s">
        <v>54</v>
      </c>
      <c r="AF7" s="41">
        <f>IF(AE7="Preventivo",25%,IF(AE7="Detectivo",15%,IF(AE7="Correctivo",10%,"")))</f>
        <v>0.25</v>
      </c>
      <c r="AG7" s="231" t="s">
        <v>199</v>
      </c>
      <c r="AH7" s="41">
        <f t="shared" ref="AH7" si="4">IF(AG7="Manual",15%,IF(AG7="Automático",25%,""))</f>
        <v>0.15</v>
      </c>
      <c r="AI7" s="41">
        <f t="shared" ref="AI7:AI9" si="5">+AH7+AF7</f>
        <v>0.4</v>
      </c>
      <c r="AJ7" s="231" t="s">
        <v>200</v>
      </c>
      <c r="AK7" s="224" t="s">
        <v>191</v>
      </c>
      <c r="AL7" s="71" t="s">
        <v>1056</v>
      </c>
      <c r="AM7" s="224" t="s">
        <v>23</v>
      </c>
      <c r="AN7" s="231" t="s">
        <v>1057</v>
      </c>
      <c r="AO7" s="231" t="s">
        <v>24</v>
      </c>
      <c r="AP7" s="231" t="s">
        <v>1058</v>
      </c>
      <c r="AQ7" s="231" t="s">
        <v>1059</v>
      </c>
      <c r="AR7" s="231" t="s">
        <v>204</v>
      </c>
      <c r="AS7" s="231" t="s">
        <v>1060</v>
      </c>
      <c r="AT7" s="231" t="s">
        <v>206</v>
      </c>
      <c r="AU7" s="231">
        <f>+AA7*AI7</f>
        <v>0.1</v>
      </c>
      <c r="AV7" s="42">
        <f>+AA7-AU7</f>
        <v>0.15</v>
      </c>
      <c r="AW7" s="356" t="str">
        <f>+IF(C7="Corrupción","Moderado",IF(AV9&lt;=25%,"Bajo",IF(AV9&lt;=50%,"Moderado",IF(AV9&lt;=75%,"Alto",IF(AV9&gt;75%,"Extremo","")))))</f>
        <v>Moderado</v>
      </c>
      <c r="AX7" s="356" t="s">
        <v>41</v>
      </c>
      <c r="AY7" s="120">
        <v>1</v>
      </c>
      <c r="AZ7" s="53" t="s">
        <v>1061</v>
      </c>
      <c r="BA7" s="224" t="s">
        <v>1062</v>
      </c>
      <c r="BB7" s="50">
        <v>44197</v>
      </c>
      <c r="BC7" s="50">
        <v>44561</v>
      </c>
      <c r="BD7" s="246" t="s">
        <v>1063</v>
      </c>
      <c r="BE7" s="256">
        <v>44439</v>
      </c>
      <c r="BF7" s="257" t="s">
        <v>1064</v>
      </c>
      <c r="BG7" s="44">
        <v>44500</v>
      </c>
      <c r="BH7" s="258" t="s">
        <v>1065</v>
      </c>
      <c r="BI7" s="44">
        <v>44561</v>
      </c>
      <c r="BJ7" s="287"/>
    </row>
    <row r="8" spans="1:62" ht="123" customHeight="1" x14ac:dyDescent="0.3">
      <c r="A8" s="376"/>
      <c r="B8" s="355"/>
      <c r="C8" s="355"/>
      <c r="D8" s="355"/>
      <c r="E8" s="355"/>
      <c r="F8" s="370"/>
      <c r="G8" s="411"/>
      <c r="H8" s="355"/>
      <c r="I8" s="370"/>
      <c r="J8" s="355"/>
      <c r="K8" s="355"/>
      <c r="L8" s="357"/>
      <c r="M8" s="355"/>
      <c r="N8" s="355"/>
      <c r="O8" s="355"/>
      <c r="P8" s="355"/>
      <c r="Q8" s="355"/>
      <c r="R8" s="355"/>
      <c r="S8" s="356"/>
      <c r="T8" s="356"/>
      <c r="U8" s="356"/>
      <c r="V8" s="369"/>
      <c r="W8" s="367"/>
      <c r="X8" s="369"/>
      <c r="Y8" s="367"/>
      <c r="Z8" s="356"/>
      <c r="AA8" s="367"/>
      <c r="AB8" s="368"/>
      <c r="AC8" s="71" t="s">
        <v>1066</v>
      </c>
      <c r="AD8" s="71" t="s">
        <v>1067</v>
      </c>
      <c r="AE8" s="71" t="s">
        <v>54</v>
      </c>
      <c r="AF8" s="41">
        <f t="shared" ref="AF8:AF9" si="6">IF(AE8="Preventivo",25%,IF(AE8="Detectivo",15%,IF(AE8="Correctivo",10%,"")))</f>
        <v>0.25</v>
      </c>
      <c r="AG8" s="231" t="s">
        <v>199</v>
      </c>
      <c r="AH8" s="41">
        <f>IF(AG8="Manual",15%,IF(AG8="Automático",25%,""))</f>
        <v>0.15</v>
      </c>
      <c r="AI8" s="41">
        <f t="shared" si="5"/>
        <v>0.4</v>
      </c>
      <c r="AJ8" s="231" t="s">
        <v>200</v>
      </c>
      <c r="AK8" s="224" t="s">
        <v>191</v>
      </c>
      <c r="AL8" s="71" t="s">
        <v>1056</v>
      </c>
      <c r="AM8" s="224" t="s">
        <v>23</v>
      </c>
      <c r="AN8" s="231" t="s">
        <v>1068</v>
      </c>
      <c r="AO8" s="231" t="s">
        <v>24</v>
      </c>
      <c r="AP8" s="231" t="s">
        <v>1058</v>
      </c>
      <c r="AQ8" s="231" t="s">
        <v>1069</v>
      </c>
      <c r="AR8" s="231" t="s">
        <v>204</v>
      </c>
      <c r="AS8" s="231" t="s">
        <v>1039</v>
      </c>
      <c r="AT8" s="231" t="s">
        <v>206</v>
      </c>
      <c r="AU8" s="231">
        <f>+AV7*AI8</f>
        <v>0.06</v>
      </c>
      <c r="AV8" s="42">
        <f>+AV7-AU8</f>
        <v>0.09</v>
      </c>
      <c r="AW8" s="356"/>
      <c r="AX8" s="356"/>
      <c r="AY8" s="242">
        <v>2</v>
      </c>
      <c r="AZ8" s="43" t="s">
        <v>1070</v>
      </c>
      <c r="BA8" s="246" t="s">
        <v>1071</v>
      </c>
      <c r="BB8" s="50">
        <v>44197</v>
      </c>
      <c r="BC8" s="50">
        <v>44407</v>
      </c>
      <c r="BD8" s="246" t="s">
        <v>1072</v>
      </c>
      <c r="BE8" s="256">
        <v>44439</v>
      </c>
      <c r="BF8" s="257" t="s">
        <v>1073</v>
      </c>
      <c r="BG8" s="44">
        <v>44500</v>
      </c>
      <c r="BH8" s="263" t="s">
        <v>1074</v>
      </c>
      <c r="BI8" s="44">
        <v>44561</v>
      </c>
      <c r="BJ8" s="287"/>
    </row>
    <row r="9" spans="1:62" ht="57.6" x14ac:dyDescent="0.3">
      <c r="A9" s="376"/>
      <c r="B9" s="355"/>
      <c r="C9" s="355"/>
      <c r="D9" s="355"/>
      <c r="E9" s="355"/>
      <c r="F9" s="370"/>
      <c r="G9" s="411"/>
      <c r="H9" s="355"/>
      <c r="I9" s="370"/>
      <c r="J9" s="355"/>
      <c r="K9" s="355"/>
      <c r="L9" s="357"/>
      <c r="M9" s="355"/>
      <c r="N9" s="355"/>
      <c r="O9" s="355"/>
      <c r="P9" s="355"/>
      <c r="Q9" s="355"/>
      <c r="R9" s="355"/>
      <c r="S9" s="356"/>
      <c r="T9" s="356"/>
      <c r="U9" s="356"/>
      <c r="V9" s="369"/>
      <c r="W9" s="367"/>
      <c r="X9" s="369"/>
      <c r="Y9" s="367"/>
      <c r="Z9" s="356"/>
      <c r="AA9" s="367"/>
      <c r="AB9" s="368"/>
      <c r="AC9" s="71" t="s">
        <v>1075</v>
      </c>
      <c r="AD9" s="71" t="s">
        <v>1076</v>
      </c>
      <c r="AE9" s="71" t="s">
        <v>54</v>
      </c>
      <c r="AF9" s="41">
        <f t="shared" si="6"/>
        <v>0.25</v>
      </c>
      <c r="AG9" s="231" t="s">
        <v>199</v>
      </c>
      <c r="AH9" s="41">
        <f>IF(AG9="Manual",15%,IF(AG9="Automático",25%,""))</f>
        <v>0.15</v>
      </c>
      <c r="AI9" s="41">
        <f t="shared" si="5"/>
        <v>0.4</v>
      </c>
      <c r="AJ9" s="71" t="str">
        <f>+AJ6</f>
        <v>Confiable</v>
      </c>
      <c r="AK9" s="224" t="str">
        <f>+AK6</f>
        <v>SI</v>
      </c>
      <c r="AL9" s="71" t="s">
        <v>1077</v>
      </c>
      <c r="AM9" s="224" t="s">
        <v>23</v>
      </c>
      <c r="AN9" s="231" t="s">
        <v>1068</v>
      </c>
      <c r="AO9" s="231" t="s">
        <v>24</v>
      </c>
      <c r="AP9" s="231" t="s">
        <v>63</v>
      </c>
      <c r="AQ9" s="231" t="s">
        <v>1078</v>
      </c>
      <c r="AR9" s="71" t="str">
        <f>+AR6</f>
        <v>Asignado</v>
      </c>
      <c r="AS9" s="231" t="s">
        <v>1039</v>
      </c>
      <c r="AT9" s="71" t="str">
        <f>+AT6</f>
        <v>Adecuado</v>
      </c>
      <c r="AU9" s="231">
        <f>+AV8*AI9</f>
        <v>3.5999999999999997E-2</v>
      </c>
      <c r="AV9" s="42">
        <f>+AV8-AU9</f>
        <v>5.3999999999999999E-2</v>
      </c>
      <c r="AW9" s="356"/>
      <c r="AX9" s="356"/>
      <c r="AY9" s="242">
        <v>3</v>
      </c>
      <c r="AZ9" s="43" t="s">
        <v>1079</v>
      </c>
      <c r="BA9" s="246" t="s">
        <v>1080</v>
      </c>
      <c r="BB9" s="50">
        <v>44197</v>
      </c>
      <c r="BC9" s="50">
        <v>44561</v>
      </c>
      <c r="BD9" s="246" t="s">
        <v>1081</v>
      </c>
      <c r="BE9" s="256">
        <v>44439</v>
      </c>
      <c r="BF9" s="257" t="s">
        <v>1082</v>
      </c>
      <c r="BG9" s="44">
        <v>44500</v>
      </c>
      <c r="BH9" s="258" t="s">
        <v>1083</v>
      </c>
      <c r="BI9" s="44">
        <v>44561</v>
      </c>
      <c r="BJ9" s="287"/>
    </row>
    <row r="10" spans="1:62" ht="90" customHeight="1" x14ac:dyDescent="0.3">
      <c r="A10" s="376" t="s">
        <v>240</v>
      </c>
      <c r="B10" s="355" t="s">
        <v>101</v>
      </c>
      <c r="C10" s="355" t="s">
        <v>33</v>
      </c>
      <c r="D10" s="355" t="s">
        <v>33</v>
      </c>
      <c r="E10" s="355" t="s">
        <v>97</v>
      </c>
      <c r="F10" s="370" t="s">
        <v>1084</v>
      </c>
      <c r="G10" s="411" t="s">
        <v>1085</v>
      </c>
      <c r="H10" s="355" t="s">
        <v>1086</v>
      </c>
      <c r="I10" s="370" t="s">
        <v>1087</v>
      </c>
      <c r="J10" s="355" t="s">
        <v>32</v>
      </c>
      <c r="K10" s="355">
        <v>0</v>
      </c>
      <c r="L10" s="357">
        <f>IF(J10="Diaria",+(K10/360),IF(J10="Semanal",+(K10/52),IF(J10="Mensual",+(K10/12),IF(J10="Bimestral",+(K10/6),IF(J10="Trimestral",+(K10/4),IF(J10="Semestral",+(K10/2),IF(J10="Anual",+(K10/1),"")))))))</f>
        <v>0</v>
      </c>
      <c r="M10" s="355" t="s">
        <v>72</v>
      </c>
      <c r="N10" s="35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355" t="s">
        <v>46</v>
      </c>
      <c r="P10" s="35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55" t="s">
        <v>70</v>
      </c>
      <c r="R10" s="35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6" t="s">
        <v>57</v>
      </c>
      <c r="T10" s="356" t="s">
        <v>70</v>
      </c>
      <c r="U10" s="356">
        <f>+MAX(N10,P10,R10)</f>
        <v>0.8</v>
      </c>
      <c r="V10" s="369" t="str">
        <f>IF(L10&lt;=20%,"Muy baja",IF(L10&lt;=40%,"Baja",IF(L10&lt;=60%,"Media",IF(L10&lt;=80%,"Alta",IF(L10&lt;=100%,"Muy alta",IF(L10&gt;=100%,"Muy alta",""))))))</f>
        <v>Muy baja</v>
      </c>
      <c r="W10" s="367">
        <f>+IFERROR(VLOOKUP(V10,Fórmula!$F$1:$G$6,2,FALSE),"")</f>
        <v>0.2</v>
      </c>
      <c r="X10" s="369" t="str">
        <f>IF(U10=20%,"Leve",IF(U10=40%,"Menor",IF(U10=60%,"Moderado",IF(U10=80%,"Mayor",IF(U10=100%,"Catastrófico","")))))</f>
        <v>Mayor</v>
      </c>
      <c r="Y10" s="367">
        <f>+IFERROR(VLOOKUP(X10,Fórmula!$H$1:$I$6,2,FALSE),"")</f>
        <v>0.8</v>
      </c>
      <c r="Z10" s="356" t="str">
        <f>+IFERROR(VLOOKUP(V10&amp;X10,Fórmula!$C$2:$D$26,2,FALSE),"")</f>
        <v>Alto</v>
      </c>
      <c r="AA10" s="367">
        <f>IF(Z10="Bajo",25%,IF(Z10="Moderado",50%,IF(Z10="Alto",75%,IF(Z10="Extremo",100%,""))))</f>
        <v>0.75</v>
      </c>
      <c r="AB10" s="409" t="s">
        <v>1088</v>
      </c>
      <c r="AC10" s="71" t="s">
        <v>1089</v>
      </c>
      <c r="AD10" s="71" t="s">
        <v>1090</v>
      </c>
      <c r="AE10" s="71" t="s">
        <v>54</v>
      </c>
      <c r="AF10" s="41">
        <f>IF(AE10="Preventivo",25%,IF(AE10="Detectivo",15%,IF(AE10="Correctivo",10%,"")))</f>
        <v>0.25</v>
      </c>
      <c r="AG10" s="231" t="s">
        <v>199</v>
      </c>
      <c r="AH10" s="41">
        <f t="shared" ref="AH10" si="7">IF(AG10="Manual",15%,IF(AG10="Automático",25%,""))</f>
        <v>0.15</v>
      </c>
      <c r="AI10" s="41">
        <f t="shared" ref="AI10:AI12" si="8">+AH10+AF10</f>
        <v>0.4</v>
      </c>
      <c r="AJ10" s="231" t="s">
        <v>200</v>
      </c>
      <c r="AK10" s="224" t="s">
        <v>240</v>
      </c>
      <c r="AL10" s="71"/>
      <c r="AM10" s="224" t="s">
        <v>23</v>
      </c>
      <c r="AN10" s="231" t="s">
        <v>1068</v>
      </c>
      <c r="AO10" s="231" t="s">
        <v>24</v>
      </c>
      <c r="AP10" s="231" t="s">
        <v>1058</v>
      </c>
      <c r="AQ10" s="231" t="s">
        <v>1091</v>
      </c>
      <c r="AR10" s="231" t="s">
        <v>204</v>
      </c>
      <c r="AS10" s="231" t="s">
        <v>1092</v>
      </c>
      <c r="AT10" s="231" t="s">
        <v>206</v>
      </c>
      <c r="AU10" s="231">
        <f>+AA10*AI10</f>
        <v>0.30000000000000004</v>
      </c>
      <c r="AV10" s="42">
        <f>+AA10-AU10</f>
        <v>0.44999999999999996</v>
      </c>
      <c r="AW10" s="356" t="str">
        <f>+IF(C10="Corrupción","Moderado",IF(AV12&lt;=25%,"Bajo",IF(AV12&lt;=50%,"Moderado",IF(AV12&lt;=75%,"Alto",IF(AV12&gt;75%,"Extremo","")))))</f>
        <v>Bajo</v>
      </c>
      <c r="AX10" s="356" t="s">
        <v>41</v>
      </c>
      <c r="AY10" s="120">
        <v>1</v>
      </c>
      <c r="AZ10" s="71" t="s">
        <v>1093</v>
      </c>
      <c r="BA10" s="224" t="s">
        <v>1094</v>
      </c>
      <c r="BB10" s="50">
        <v>44197</v>
      </c>
      <c r="BC10" s="50">
        <v>44561</v>
      </c>
      <c r="BD10" s="246" t="s">
        <v>1095</v>
      </c>
      <c r="BE10" s="256">
        <v>44439</v>
      </c>
      <c r="BF10" s="257" t="s">
        <v>1096</v>
      </c>
      <c r="BG10" s="44">
        <v>44500</v>
      </c>
      <c r="BH10" s="258" t="s">
        <v>1097</v>
      </c>
      <c r="BI10" s="44">
        <v>44561</v>
      </c>
      <c r="BJ10" s="287"/>
    </row>
    <row r="11" spans="1:62" ht="72" x14ac:dyDescent="0.3">
      <c r="A11" s="376"/>
      <c r="B11" s="355"/>
      <c r="C11" s="355"/>
      <c r="D11" s="355"/>
      <c r="E11" s="355"/>
      <c r="F11" s="370"/>
      <c r="G11" s="411"/>
      <c r="H11" s="355"/>
      <c r="I11" s="370"/>
      <c r="J11" s="355"/>
      <c r="K11" s="355"/>
      <c r="L11" s="357"/>
      <c r="M11" s="355"/>
      <c r="N11" s="355"/>
      <c r="O11" s="355"/>
      <c r="P11" s="355"/>
      <c r="Q11" s="355"/>
      <c r="R11" s="355"/>
      <c r="S11" s="356"/>
      <c r="T11" s="356"/>
      <c r="U11" s="356"/>
      <c r="V11" s="369"/>
      <c r="W11" s="367"/>
      <c r="X11" s="369"/>
      <c r="Y11" s="367"/>
      <c r="Z11" s="356"/>
      <c r="AA11" s="367"/>
      <c r="AB11" s="409"/>
      <c r="AC11" s="71" t="s">
        <v>1098</v>
      </c>
      <c r="AD11" s="71" t="s">
        <v>1099</v>
      </c>
      <c r="AE11" s="71" t="s">
        <v>54</v>
      </c>
      <c r="AF11" s="41">
        <f t="shared" ref="AF11:AF12" si="9">IF(AE11="Preventivo",25%,IF(AE11="Detectivo",15%,IF(AE11="Correctivo",10%,"")))</f>
        <v>0.25</v>
      </c>
      <c r="AG11" s="231" t="s">
        <v>199</v>
      </c>
      <c r="AH11" s="41">
        <f>IF(AG11="Manual",15%,IF(AG11="Automático",25%,""))</f>
        <v>0.15</v>
      </c>
      <c r="AI11" s="41">
        <f t="shared" si="8"/>
        <v>0.4</v>
      </c>
      <c r="AJ11" s="231" t="s">
        <v>200</v>
      </c>
      <c r="AK11" s="224" t="s">
        <v>240</v>
      </c>
      <c r="AL11" s="71"/>
      <c r="AM11" s="224" t="s">
        <v>39</v>
      </c>
      <c r="AN11" s="231"/>
      <c r="AO11" s="231" t="s">
        <v>40</v>
      </c>
      <c r="AP11" s="231" t="s">
        <v>1100</v>
      </c>
      <c r="AQ11" s="231" t="s">
        <v>1101</v>
      </c>
      <c r="AR11" s="231" t="s">
        <v>204</v>
      </c>
      <c r="AS11" s="231" t="s">
        <v>1102</v>
      </c>
      <c r="AT11" s="231" t="s">
        <v>206</v>
      </c>
      <c r="AU11" s="231">
        <f>+AV10*AI11</f>
        <v>0.18</v>
      </c>
      <c r="AV11" s="42">
        <f>+AV10-AU11</f>
        <v>0.26999999999999996</v>
      </c>
      <c r="AW11" s="356"/>
      <c r="AX11" s="356"/>
      <c r="AY11" s="242">
        <v>2</v>
      </c>
      <c r="AZ11" s="71" t="s">
        <v>1098</v>
      </c>
      <c r="BA11" s="224" t="s">
        <v>1103</v>
      </c>
      <c r="BB11" s="50">
        <v>44197</v>
      </c>
      <c r="BC11" s="50">
        <v>44561</v>
      </c>
      <c r="BD11" s="246" t="s">
        <v>1104</v>
      </c>
      <c r="BE11" s="256">
        <v>44439</v>
      </c>
      <c r="BF11" s="257" t="s">
        <v>1105</v>
      </c>
      <c r="BG11" s="44">
        <v>44500</v>
      </c>
      <c r="BH11" s="258" t="s">
        <v>1106</v>
      </c>
      <c r="BI11" s="44">
        <v>44561</v>
      </c>
      <c r="BJ11" s="287"/>
    </row>
    <row r="12" spans="1:62" ht="57.6" x14ac:dyDescent="0.3">
      <c r="A12" s="376"/>
      <c r="B12" s="355"/>
      <c r="C12" s="355"/>
      <c r="D12" s="355"/>
      <c r="E12" s="355"/>
      <c r="F12" s="370"/>
      <c r="G12" s="411"/>
      <c r="H12" s="355"/>
      <c r="I12" s="370"/>
      <c r="J12" s="355"/>
      <c r="K12" s="355"/>
      <c r="L12" s="357"/>
      <c r="M12" s="355"/>
      <c r="N12" s="355"/>
      <c r="O12" s="355"/>
      <c r="P12" s="355"/>
      <c r="Q12" s="355"/>
      <c r="R12" s="355"/>
      <c r="S12" s="356"/>
      <c r="T12" s="356"/>
      <c r="U12" s="356"/>
      <c r="V12" s="369"/>
      <c r="W12" s="367"/>
      <c r="X12" s="369"/>
      <c r="Y12" s="367"/>
      <c r="Z12" s="356"/>
      <c r="AA12" s="367"/>
      <c r="AB12" s="409"/>
      <c r="AC12" s="71" t="s">
        <v>1107</v>
      </c>
      <c r="AD12" s="71" t="s">
        <v>1108</v>
      </c>
      <c r="AE12" s="71" t="s">
        <v>54</v>
      </c>
      <c r="AF12" s="41">
        <f t="shared" si="9"/>
        <v>0.25</v>
      </c>
      <c r="AG12" s="231" t="s">
        <v>199</v>
      </c>
      <c r="AH12" s="41">
        <f>IF(AG12="Manual",15%,IF(AG12="Automático",25%,""))</f>
        <v>0.15</v>
      </c>
      <c r="AI12" s="41">
        <f t="shared" si="8"/>
        <v>0.4</v>
      </c>
      <c r="AJ12" s="71" t="str">
        <f t="shared" ref="AJ12:AK14" si="10">+AJ9</f>
        <v>Confiable</v>
      </c>
      <c r="AK12" s="224" t="str">
        <f t="shared" si="10"/>
        <v>SI</v>
      </c>
      <c r="AL12" s="71" t="s">
        <v>1109</v>
      </c>
      <c r="AM12" s="224" t="s">
        <v>23</v>
      </c>
      <c r="AN12" s="231" t="s">
        <v>1110</v>
      </c>
      <c r="AO12" s="231" t="s">
        <v>24</v>
      </c>
      <c r="AP12" s="231" t="s">
        <v>63</v>
      </c>
      <c r="AQ12" s="231" t="s">
        <v>1111</v>
      </c>
      <c r="AR12" s="71" t="str">
        <f>+AR9</f>
        <v>Asignado</v>
      </c>
      <c r="AS12" s="231" t="s">
        <v>1041</v>
      </c>
      <c r="AT12" s="71" t="str">
        <f>+AT9</f>
        <v>Adecuado</v>
      </c>
      <c r="AU12" s="231">
        <f>+AV11*AI12</f>
        <v>0.10799999999999998</v>
      </c>
      <c r="AV12" s="42">
        <f>+AV11-AU12</f>
        <v>0.16199999999999998</v>
      </c>
      <c r="AW12" s="356"/>
      <c r="AX12" s="356"/>
      <c r="AY12" s="242">
        <v>3</v>
      </c>
      <c r="AZ12" s="71" t="s">
        <v>1112</v>
      </c>
      <c r="BA12" s="246" t="s">
        <v>1041</v>
      </c>
      <c r="BB12" s="50">
        <v>44197</v>
      </c>
      <c r="BC12" s="50">
        <v>44561</v>
      </c>
      <c r="BD12" s="224" t="s">
        <v>1111</v>
      </c>
      <c r="BE12" s="256">
        <v>44439</v>
      </c>
      <c r="BF12" s="257" t="s">
        <v>1113</v>
      </c>
      <c r="BG12" s="44">
        <v>44500</v>
      </c>
      <c r="BH12" s="258" t="s">
        <v>1114</v>
      </c>
      <c r="BI12" s="44">
        <v>44561</v>
      </c>
      <c r="BJ12" s="287"/>
    </row>
    <row r="13" spans="1:62" ht="86.4" customHeight="1" x14ac:dyDescent="0.3">
      <c r="A13" s="376" t="s">
        <v>240</v>
      </c>
      <c r="B13" s="355" t="s">
        <v>101</v>
      </c>
      <c r="C13" s="355" t="s">
        <v>33</v>
      </c>
      <c r="D13" s="355" t="s">
        <v>87</v>
      </c>
      <c r="E13" s="355" t="s">
        <v>51</v>
      </c>
      <c r="F13" s="453" t="s">
        <v>1115</v>
      </c>
      <c r="G13" s="455" t="s">
        <v>1623</v>
      </c>
      <c r="H13" s="355" t="s">
        <v>1116</v>
      </c>
      <c r="I13" s="370" t="s">
        <v>1117</v>
      </c>
      <c r="J13" s="355" t="s">
        <v>32</v>
      </c>
      <c r="K13" s="453">
        <v>1</v>
      </c>
      <c r="L13" s="357">
        <f>IF(J13="Diaria",+(K13/360),IF(J13="Semanal",+(K13/52),IF(J13="Mensual",+(K13/12),IF(J13="Bimestral",+(K13/6),IF(J13="Trimestral",+(K13/4),IF(J13="Semestral",+(K13/2),IF(J13="Anual",+(K13/1),"")))))))</f>
        <v>2.7777777777777779E-3</v>
      </c>
      <c r="M13" s="355" t="s">
        <v>83</v>
      </c>
      <c r="N13" s="35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355" t="s">
        <v>70</v>
      </c>
      <c r="P13" s="355">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355" t="s">
        <v>70</v>
      </c>
      <c r="R13" s="355">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356" t="s">
        <v>57</v>
      </c>
      <c r="T13" s="356" t="s">
        <v>70</v>
      </c>
      <c r="U13" s="356">
        <f>+MAX(N13,P13,R13)</f>
        <v>1</v>
      </c>
      <c r="V13" s="369" t="str">
        <f>IF(L13&lt;=20%,"Muy baja",IF(L13&lt;=40%,"Baja",IF(L13&lt;=60%,"Media",IF(L13&lt;=80%,"Alta",IF(L13&lt;=100%,"Muy alta",IF(L13&gt;=100%,"Muy alta",""))))))</f>
        <v>Muy baja</v>
      </c>
      <c r="W13" s="367">
        <f>+IFERROR(VLOOKUP(V13,Fórmula!$F$1:$G$6,2,FALSE),"")</f>
        <v>0.2</v>
      </c>
      <c r="X13" s="369" t="str">
        <f>IF(U13=20%,"Leve",IF(U13=40%,"Menor",IF(U13=60%,"Moderado",IF(U13=80%,"Mayor",IF(U13=100%,"Catastrófico","")))))</f>
        <v>Catastrófico</v>
      </c>
      <c r="Y13" s="367">
        <f>+IFERROR(VLOOKUP(X13,Fórmula!$H$1:$I$6,2,FALSE),"")</f>
        <v>1</v>
      </c>
      <c r="Z13" s="356" t="str">
        <f>+IFERROR(VLOOKUP(V13&amp;X13,Fórmula!$C$2:$D$26,2,FALSE),"")</f>
        <v>Extremo</v>
      </c>
      <c r="AA13" s="367">
        <f>IF(Z13="Bajo",25%,IF(Z13="Moderado",50%,IF(Z13="Alto",75%,IF(Z13="Extremo",100%,""))))</f>
        <v>1</v>
      </c>
      <c r="AB13" s="453" t="s">
        <v>1608</v>
      </c>
      <c r="AC13" s="71" t="s">
        <v>1118</v>
      </c>
      <c r="AD13" s="263" t="s">
        <v>1119</v>
      </c>
      <c r="AE13" s="71" t="s">
        <v>54</v>
      </c>
      <c r="AF13" s="41">
        <f t="shared" ref="AF13:AF14" si="11">IF(AE13="Preventivo",25%,IF(AE13="Detectivo",15%,IF(AE13="Correctivo",10%,"")))</f>
        <v>0.25</v>
      </c>
      <c r="AG13" s="231" t="s">
        <v>199</v>
      </c>
      <c r="AH13" s="41">
        <f>IF(AG13="Manual",15%,IF(AG13="Automático",25%,""))</f>
        <v>0.15</v>
      </c>
      <c r="AI13" s="41">
        <f t="shared" ref="AI13:AI14" si="12">+AH13+AF13</f>
        <v>0.4</v>
      </c>
      <c r="AJ13" s="71" t="str">
        <f t="shared" si="10"/>
        <v>Confiable</v>
      </c>
      <c r="AK13" s="224" t="str">
        <f t="shared" si="10"/>
        <v>NO</v>
      </c>
      <c r="AL13" s="263"/>
      <c r="AM13" s="224" t="s">
        <v>23</v>
      </c>
      <c r="AN13" s="231" t="s">
        <v>1120</v>
      </c>
      <c r="AO13" s="231" t="s">
        <v>40</v>
      </c>
      <c r="AP13" s="231" t="s">
        <v>1121</v>
      </c>
      <c r="AQ13" s="231" t="s">
        <v>1122</v>
      </c>
      <c r="AR13" s="71" t="str">
        <f t="shared" ref="AR13:AR14" si="13">+AR10</f>
        <v>Asignado</v>
      </c>
      <c r="AS13" s="231" t="s">
        <v>1123</v>
      </c>
      <c r="AT13" s="71" t="str">
        <f t="shared" ref="AT13:AT14" si="14">+AT10</f>
        <v>Adecuado</v>
      </c>
      <c r="AU13" s="231">
        <f>+AA13*AI13</f>
        <v>0.4</v>
      </c>
      <c r="AV13" s="42">
        <f>+AA13-AU13</f>
        <v>0.6</v>
      </c>
      <c r="AW13" s="356" t="str">
        <f>+IF(C14="Corrupción","Moderado",IF(C14&lt;=25%,"Bajo",IF(C14&lt;=50%,"Moderado",IF(C14&lt;=75%,"Alto",IF(C14&gt;75%,"Extremo","")))))</f>
        <v>Bajo</v>
      </c>
      <c r="AX13" s="356" t="s">
        <v>41</v>
      </c>
      <c r="AY13" s="231"/>
      <c r="AZ13" s="231"/>
      <c r="BA13" s="265"/>
      <c r="BB13" s="266"/>
      <c r="BC13" s="266"/>
      <c r="BD13" s="263"/>
      <c r="BE13" s="13"/>
      <c r="BF13" s="13"/>
      <c r="BG13" s="13"/>
      <c r="BH13" s="13"/>
      <c r="BI13" s="13"/>
      <c r="BJ13" s="270"/>
    </row>
    <row r="14" spans="1:62" ht="28.2" thickBot="1" x14ac:dyDescent="0.35">
      <c r="A14" s="348"/>
      <c r="B14" s="350"/>
      <c r="C14" s="350"/>
      <c r="D14" s="350"/>
      <c r="E14" s="350"/>
      <c r="F14" s="454"/>
      <c r="G14" s="456"/>
      <c r="H14" s="355"/>
      <c r="I14" s="370"/>
      <c r="J14" s="350"/>
      <c r="K14" s="454"/>
      <c r="L14" s="354"/>
      <c r="M14" s="350"/>
      <c r="N14" s="350"/>
      <c r="O14" s="350"/>
      <c r="P14" s="350"/>
      <c r="Q14" s="350"/>
      <c r="R14" s="350"/>
      <c r="S14" s="344"/>
      <c r="T14" s="344"/>
      <c r="U14" s="344"/>
      <c r="V14" s="340"/>
      <c r="W14" s="342"/>
      <c r="X14" s="340"/>
      <c r="Y14" s="342"/>
      <c r="Z14" s="344"/>
      <c r="AA14" s="342"/>
      <c r="AB14" s="454"/>
      <c r="AC14" s="38" t="s">
        <v>1124</v>
      </c>
      <c r="AD14" s="248" t="s">
        <v>1125</v>
      </c>
      <c r="AE14" s="38" t="s">
        <v>54</v>
      </c>
      <c r="AF14" s="47">
        <f t="shared" si="11"/>
        <v>0.25</v>
      </c>
      <c r="AG14" s="222" t="s">
        <v>199</v>
      </c>
      <c r="AH14" s="47">
        <f>IF(AG14="Manual",15%,IF(AG14="Automático",25%,""))</f>
        <v>0.15</v>
      </c>
      <c r="AI14" s="47">
        <f t="shared" si="12"/>
        <v>0.4</v>
      </c>
      <c r="AJ14" s="38" t="str">
        <f t="shared" si="10"/>
        <v>Confiable</v>
      </c>
      <c r="AK14" s="221" t="str">
        <f t="shared" si="10"/>
        <v>NO</v>
      </c>
      <c r="AL14" s="248"/>
      <c r="AM14" s="221" t="s">
        <v>39</v>
      </c>
      <c r="AN14" s="222"/>
      <c r="AO14" s="222"/>
      <c r="AP14" s="222"/>
      <c r="AQ14" s="222" t="s">
        <v>1126</v>
      </c>
      <c r="AR14" s="38" t="str">
        <f t="shared" si="13"/>
        <v>Asignado</v>
      </c>
      <c r="AS14" s="222" t="s">
        <v>1123</v>
      </c>
      <c r="AT14" s="38" t="str">
        <f t="shared" si="14"/>
        <v>Adecuado</v>
      </c>
      <c r="AU14" s="222">
        <f>+AV13*AI14</f>
        <v>0.24</v>
      </c>
      <c r="AV14" s="249">
        <f>+AV13-AU14</f>
        <v>0.36</v>
      </c>
      <c r="AW14" s="344"/>
      <c r="AX14" s="344"/>
      <c r="AY14" s="222"/>
      <c r="AZ14" s="222"/>
      <c r="BA14" s="271"/>
      <c r="BB14" s="272"/>
      <c r="BC14" s="272"/>
      <c r="BD14" s="248"/>
      <c r="BE14" s="15"/>
      <c r="BF14" s="15"/>
      <c r="BG14" s="15"/>
      <c r="BH14" s="15"/>
      <c r="BI14" s="15"/>
      <c r="BJ14" s="273"/>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row r="315" spans="23:48" x14ac:dyDescent="0.3">
      <c r="W315" s="27"/>
      <c r="Y315" s="27"/>
      <c r="AF315" s="27"/>
      <c r="AG315" s="27"/>
      <c r="AH315" s="27"/>
      <c r="AI315" s="27"/>
      <c r="AV315" s="31"/>
    </row>
    <row r="316" spans="23:48" x14ac:dyDescent="0.3">
      <c r="W316" s="27"/>
      <c r="Y316" s="27"/>
      <c r="AF316" s="27"/>
      <c r="AG316" s="27"/>
      <c r="AH316" s="27"/>
      <c r="AI316" s="27"/>
      <c r="AV316" s="31"/>
    </row>
    <row r="317" spans="23:48" x14ac:dyDescent="0.3">
      <c r="W317" s="27"/>
      <c r="Y317" s="27"/>
      <c r="AF317" s="27"/>
      <c r="AG317" s="27"/>
      <c r="AH317" s="27"/>
      <c r="AI317" s="27"/>
      <c r="AV317" s="31"/>
    </row>
    <row r="318" spans="23:48" x14ac:dyDescent="0.3">
      <c r="W318" s="27"/>
      <c r="Y318" s="27"/>
      <c r="AF318" s="27"/>
      <c r="AG318" s="27"/>
      <c r="AH318" s="27"/>
      <c r="AI318" s="27"/>
      <c r="AV318" s="31"/>
    </row>
    <row r="319" spans="23:48" x14ac:dyDescent="0.3">
      <c r="W319" s="27"/>
      <c r="Y319" s="27"/>
      <c r="AF319" s="27"/>
      <c r="AG319" s="27"/>
      <c r="AH319" s="27"/>
      <c r="AI319" s="27"/>
      <c r="AV319" s="31"/>
    </row>
    <row r="320" spans="23:48" x14ac:dyDescent="0.3">
      <c r="W320" s="27"/>
      <c r="Y320" s="27"/>
      <c r="AF320" s="27"/>
      <c r="AG320" s="27"/>
      <c r="AH320" s="27"/>
      <c r="AI320" s="27"/>
      <c r="AV320" s="31"/>
    </row>
    <row r="321" spans="23:48" x14ac:dyDescent="0.3">
      <c r="W321" s="27"/>
      <c r="Y321" s="27"/>
      <c r="AF321" s="27"/>
      <c r="AG321" s="27"/>
      <c r="AH321" s="27"/>
      <c r="AI321" s="27"/>
      <c r="AV321" s="31"/>
    </row>
  </sheetData>
  <sheetProtection formatCells="0" formatColumns="0" formatRows="0"/>
  <mergeCells count="143">
    <mergeCell ref="P13:P14"/>
    <mergeCell ref="Q13:Q14"/>
    <mergeCell ref="S13:S14"/>
    <mergeCell ref="T13:T14"/>
    <mergeCell ref="V13:V14"/>
    <mergeCell ref="W13:W14"/>
    <mergeCell ref="X13:X14"/>
    <mergeCell ref="Y13:Y14"/>
    <mergeCell ref="Z13:Z14"/>
    <mergeCell ref="R13:R14"/>
    <mergeCell ref="U13:U14"/>
    <mergeCell ref="A13:A14"/>
    <mergeCell ref="B13:B14"/>
    <mergeCell ref="C13:C14"/>
    <mergeCell ref="D13:D14"/>
    <mergeCell ref="E13:E14"/>
    <mergeCell ref="J13:J14"/>
    <mergeCell ref="L13:L14"/>
    <mergeCell ref="M13:M14"/>
    <mergeCell ref="O13:O14"/>
    <mergeCell ref="F13:F14"/>
    <mergeCell ref="G13:G14"/>
    <mergeCell ref="H13:H14"/>
    <mergeCell ref="I13:I14"/>
    <mergeCell ref="K13:K14"/>
    <mergeCell ref="N13:N14"/>
    <mergeCell ref="Z10:Z12"/>
    <mergeCell ref="AA10:AA12"/>
    <mergeCell ref="AB10:AB12"/>
    <mergeCell ref="AW10:AW12"/>
    <mergeCell ref="AX10:AX12"/>
    <mergeCell ref="U10:U12"/>
    <mergeCell ref="V10:V12"/>
    <mergeCell ref="W10:W12"/>
    <mergeCell ref="X10:X12"/>
    <mergeCell ref="Y10:Y12"/>
    <mergeCell ref="P10:P12"/>
    <mergeCell ref="Q10:Q12"/>
    <mergeCell ref="R10:R12"/>
    <mergeCell ref="S10:S12"/>
    <mergeCell ref="T10:T12"/>
    <mergeCell ref="K10:K12"/>
    <mergeCell ref="L10:L12"/>
    <mergeCell ref="M10:M12"/>
    <mergeCell ref="N10:N12"/>
    <mergeCell ref="O10:O12"/>
    <mergeCell ref="F10:F12"/>
    <mergeCell ref="G10:G12"/>
    <mergeCell ref="H10:H12"/>
    <mergeCell ref="I10:I12"/>
    <mergeCell ref="J10:J12"/>
    <mergeCell ref="A10:A12"/>
    <mergeCell ref="B10:B12"/>
    <mergeCell ref="C10:C12"/>
    <mergeCell ref="D10:D12"/>
    <mergeCell ref="E10:E12"/>
    <mergeCell ref="G3:H3"/>
    <mergeCell ref="AK3:AL3"/>
    <mergeCell ref="AM3:AN3"/>
    <mergeCell ref="AO3:AP3"/>
    <mergeCell ref="AR3:AS3"/>
    <mergeCell ref="U1:AB2"/>
    <mergeCell ref="C7:C9"/>
    <mergeCell ref="D7:D9"/>
    <mergeCell ref="E7:E9"/>
    <mergeCell ref="Z7:Z9"/>
    <mergeCell ref="L7:L9"/>
    <mergeCell ref="AB4:AB6"/>
    <mergeCell ref="AB7:AB9"/>
    <mergeCell ref="S4:S6"/>
    <mergeCell ref="T4:T6"/>
    <mergeCell ref="S7:S9"/>
    <mergeCell ref="T7:T9"/>
    <mergeCell ref="Z4:Z6"/>
    <mergeCell ref="AA4:AA6"/>
    <mergeCell ref="W4:W6"/>
    <mergeCell ref="X4:X6"/>
    <mergeCell ref="Y4:Y6"/>
    <mergeCell ref="AA7:AA9"/>
    <mergeCell ref="U7:U9"/>
    <mergeCell ref="AC1:AT1"/>
    <mergeCell ref="AV1:AX1"/>
    <mergeCell ref="AW4:AW6"/>
    <mergeCell ref="AY1:BJ1"/>
    <mergeCell ref="AC2:AC3"/>
    <mergeCell ref="AD2:AD3"/>
    <mergeCell ref="AE2:AH2"/>
    <mergeCell ref="AI2:AI3"/>
    <mergeCell ref="AJ2:AT2"/>
    <mergeCell ref="AU2:AW3"/>
    <mergeCell ref="AX2:AX3"/>
    <mergeCell ref="AY2:AZ3"/>
    <mergeCell ref="BA2:BA3"/>
    <mergeCell ref="BC2:BC3"/>
    <mergeCell ref="BD2:BD3"/>
    <mergeCell ref="BE2:BJ2"/>
    <mergeCell ref="BB2:BB3"/>
    <mergeCell ref="B7:B9"/>
    <mergeCell ref="O7:O9"/>
    <mergeCell ref="M4:M6"/>
    <mergeCell ref="N4:N6"/>
    <mergeCell ref="AW7:AW9"/>
    <mergeCell ref="AX7:AX9"/>
    <mergeCell ref="AX4:AX6"/>
    <mergeCell ref="V4:V6"/>
    <mergeCell ref="V7:V9"/>
    <mergeCell ref="W7:W9"/>
    <mergeCell ref="X7:X9"/>
    <mergeCell ref="Y7:Y9"/>
    <mergeCell ref="U4:U6"/>
    <mergeCell ref="O4:O6"/>
    <mergeCell ref="P4:P6"/>
    <mergeCell ref="Q4:Q6"/>
    <mergeCell ref="R4:R6"/>
    <mergeCell ref="P7:P9"/>
    <mergeCell ref="Q7:Q9"/>
    <mergeCell ref="L4:L6"/>
    <mergeCell ref="M7:M9"/>
    <mergeCell ref="N7:N9"/>
    <mergeCell ref="AA13:AA14"/>
    <mergeCell ref="AB13:AB14"/>
    <mergeCell ref="AW13:AW14"/>
    <mergeCell ref="AX13:AX14"/>
    <mergeCell ref="A1:T2"/>
    <mergeCell ref="F7:F9"/>
    <mergeCell ref="G7:G9"/>
    <mergeCell ref="R7:R9"/>
    <mergeCell ref="A4:A6"/>
    <mergeCell ref="B4:B6"/>
    <mergeCell ref="C4:C6"/>
    <mergeCell ref="D4:D6"/>
    <mergeCell ref="E4:E6"/>
    <mergeCell ref="F4:F6"/>
    <mergeCell ref="G4:G6"/>
    <mergeCell ref="H4:H6"/>
    <mergeCell ref="I4:I6"/>
    <mergeCell ref="J4:J6"/>
    <mergeCell ref="K4:K6"/>
    <mergeCell ref="H7:H9"/>
    <mergeCell ref="J7:J9"/>
    <mergeCell ref="K7:K9"/>
    <mergeCell ref="I7:I9"/>
    <mergeCell ref="A7:A9"/>
  </mergeCells>
  <conditionalFormatting sqref="AJ4:AK6">
    <cfRule type="containsText" dxfId="4826" priority="1458" operator="containsText" text="BAJA">
      <formula>NOT(ISERROR(SEARCH("BAJA",AJ4)))</formula>
    </cfRule>
    <cfRule type="containsText" dxfId="4825" priority="1459" operator="containsText" text="MEDIA">
      <formula>NOT(ISERROR(SEARCH("MEDIA",AJ4)))</formula>
    </cfRule>
    <cfRule type="containsText" dxfId="4824" priority="1460" operator="containsText" text="ALTA">
      <formula>NOT(ISERROR(SEARCH("ALTA",AJ4)))</formula>
    </cfRule>
  </conditionalFormatting>
  <conditionalFormatting sqref="AR4">
    <cfRule type="containsText" dxfId="4823" priority="1461" operator="containsText" text="BAJA">
      <formula>NOT(ISERROR(SEARCH("BAJA",AR4)))</formula>
    </cfRule>
    <cfRule type="containsText" dxfId="4822" priority="1462" operator="containsText" text="MEDIA">
      <formula>NOT(ISERROR(SEARCH("MEDIA",AR4)))</formula>
    </cfRule>
    <cfRule type="containsText" dxfId="4821" priority="1463" operator="containsText" text="ALTA">
      <formula>NOT(ISERROR(SEARCH("ALTA",AR4)))</formula>
    </cfRule>
  </conditionalFormatting>
  <conditionalFormatting sqref="AX4 Y4">
    <cfRule type="cellIs" dxfId="4820" priority="1396" operator="equal">
      <formula>100%</formula>
    </cfRule>
    <cfRule type="cellIs" dxfId="4819" priority="1397" operator="equal">
      <formula>80%</formula>
    </cfRule>
    <cfRule type="cellIs" dxfId="4818" priority="1398" operator="equal">
      <formula>60%</formula>
    </cfRule>
    <cfRule type="cellIs" dxfId="4817" priority="1399" operator="equal">
      <formula>40%</formula>
    </cfRule>
    <cfRule type="cellIs" dxfId="4816" priority="1400" operator="equal">
      <formula>0.2</formula>
    </cfRule>
    <cfRule type="containsText" dxfId="4815" priority="1427" operator="containsText" text="Extremo">
      <formula>NOT(ISERROR(SEARCH("Extremo",Y4)))</formula>
    </cfRule>
    <cfRule type="containsText" dxfId="4814" priority="1428" operator="containsText" text="Alto">
      <formula>NOT(ISERROR(SEARCH("Alto",Y4)))</formula>
    </cfRule>
    <cfRule type="containsText" dxfId="4813" priority="1429" operator="containsText" text="Bajo">
      <formula>NOT(ISERROR(SEARCH("Bajo",Y4)))</formula>
    </cfRule>
    <cfRule type="containsText" dxfId="4812" priority="1440" operator="containsText" text="Catastrófico">
      <formula>NOT(ISERROR(SEARCH("Catastrófico",Y4)))</formula>
    </cfRule>
    <cfRule type="containsText" dxfId="4811" priority="1441" operator="containsText" text="Mayor">
      <formula>NOT(ISERROR(SEARCH("Mayor",Y4)))</formula>
    </cfRule>
    <cfRule type="containsText" dxfId="4810" priority="1442" operator="containsText" text="Moderado">
      <formula>NOT(ISERROR(SEARCH("Moderado",Y4)))</formula>
    </cfRule>
    <cfRule type="containsText" dxfId="4809" priority="1443" operator="containsText" text="Menor">
      <formula>NOT(ISERROR(SEARCH("Menor",Y4)))</formula>
    </cfRule>
    <cfRule type="containsText" dxfId="4808" priority="1444" operator="containsText" text="Leve">
      <formula>NOT(ISERROR(SEARCH("Leve",Y4)))</formula>
    </cfRule>
    <cfRule type="containsText" dxfId="4807" priority="1450" operator="containsText" text="Muy a">
      <formula>NOT(ISERROR(SEARCH("Muy a",Y4)))</formula>
    </cfRule>
    <cfRule type="containsText" dxfId="4806" priority="1451" operator="containsText" text="Muy b">
      <formula>NOT(ISERROR(SEARCH("Muy b",Y4)))</formula>
    </cfRule>
    <cfRule type="containsText" dxfId="4805" priority="1452" operator="containsText" text="Baja">
      <formula>NOT(ISERROR(SEARCH("Baja",Y4)))</formula>
    </cfRule>
    <cfRule type="containsText" dxfId="4804" priority="1453" operator="containsText" text="Media">
      <formula>NOT(ISERROR(SEARCH("Media",Y4)))</formula>
    </cfRule>
    <cfRule type="containsText" dxfId="4803" priority="1454" operator="containsText" text="Alta">
      <formula>NOT(ISERROR(SEARCH("Alta",Y4)))</formula>
    </cfRule>
  </conditionalFormatting>
  <conditionalFormatting sqref="V4">
    <cfRule type="containsText" dxfId="4802" priority="1445" operator="containsText" text="Muy a">
      <formula>NOT(ISERROR(SEARCH("Muy a",V4)))</formula>
    </cfRule>
    <cfRule type="containsText" dxfId="4801" priority="1446" operator="containsText" text="Muy b">
      <formula>NOT(ISERROR(SEARCH("Muy b",V4)))</formula>
    </cfRule>
    <cfRule type="containsText" dxfId="4800" priority="1447" operator="containsText" text="Baja">
      <formula>NOT(ISERROR(SEARCH("Baja",V4)))</formula>
    </cfRule>
    <cfRule type="containsText" dxfId="4799" priority="1448" operator="containsText" text="Media">
      <formula>NOT(ISERROR(SEARCH("Media",V4)))</formula>
    </cfRule>
    <cfRule type="containsText" dxfId="4798" priority="1449" operator="containsText" text="Alta">
      <formula>NOT(ISERROR(SEARCH("Alta",V4)))</formula>
    </cfRule>
  </conditionalFormatting>
  <conditionalFormatting sqref="X4">
    <cfRule type="containsText" dxfId="4797" priority="1430" operator="containsText" text="Catastrófico">
      <formula>NOT(ISERROR(SEARCH("Catastrófico",X4)))</formula>
    </cfRule>
    <cfRule type="containsText" dxfId="4796" priority="1431" operator="containsText" text="Mayor">
      <formula>NOT(ISERROR(SEARCH("Mayor",X4)))</formula>
    </cfRule>
    <cfRule type="containsText" dxfId="4795" priority="1432" operator="containsText" text="Moderado">
      <formula>NOT(ISERROR(SEARCH("Moderado",X4)))</formula>
    </cfRule>
    <cfRule type="containsText" dxfId="4794" priority="1433" operator="containsText" text="Menor">
      <formula>NOT(ISERROR(SEARCH("Menor",X4)))</formula>
    </cfRule>
    <cfRule type="containsText" dxfId="4793" priority="1434" operator="containsText" text="Leve">
      <formula>NOT(ISERROR(SEARCH("Leve",X4)))</formula>
    </cfRule>
    <cfRule type="containsText" dxfId="4792" priority="1435" operator="containsText" text="Muy a">
      <formula>NOT(ISERROR(SEARCH("Muy a",X4)))</formula>
    </cfRule>
    <cfRule type="containsText" dxfId="4791" priority="1436" operator="containsText" text="Muy b">
      <formula>NOT(ISERROR(SEARCH("Muy b",X4)))</formula>
    </cfRule>
    <cfRule type="containsText" dxfId="4790" priority="1437" operator="containsText" text="Baja">
      <formula>NOT(ISERROR(SEARCH("Baja",X4)))</formula>
    </cfRule>
    <cfRule type="containsText" dxfId="4789" priority="1438" operator="containsText" text="Media">
      <formula>NOT(ISERROR(SEARCH("Media",X4)))</formula>
    </cfRule>
    <cfRule type="containsText" dxfId="4788" priority="1439" operator="containsText" text="Alta">
      <formula>NOT(ISERROR(SEARCH("Alta",X4)))</formula>
    </cfRule>
  </conditionalFormatting>
  <conditionalFormatting sqref="Z4">
    <cfRule type="containsText" dxfId="4787" priority="1414" operator="containsText" text="Extremo">
      <formula>NOT(ISERROR(SEARCH("Extremo",Z4)))</formula>
    </cfRule>
    <cfRule type="containsText" dxfId="4786" priority="1415" operator="containsText" text="Alto">
      <formula>NOT(ISERROR(SEARCH("Alto",Z4)))</formula>
    </cfRule>
    <cfRule type="containsText" dxfId="4785" priority="1416" operator="containsText" text="Bajo">
      <formula>NOT(ISERROR(SEARCH("Bajo",Z4)))</formula>
    </cfRule>
    <cfRule type="containsText" dxfId="4784" priority="1417" operator="containsText" text="Catastrófico">
      <formula>NOT(ISERROR(SEARCH("Catastrófico",Z4)))</formula>
    </cfRule>
    <cfRule type="containsText" dxfId="4783" priority="1418" operator="containsText" text="Mayor">
      <formula>NOT(ISERROR(SEARCH("Mayor",Z4)))</formula>
    </cfRule>
    <cfRule type="containsText" dxfId="4782" priority="1419" operator="containsText" text="Moderado">
      <formula>NOT(ISERROR(SEARCH("Moderado",Z4)))</formula>
    </cfRule>
    <cfRule type="containsText" dxfId="4781" priority="1420" operator="containsText" text="Menor">
      <formula>NOT(ISERROR(SEARCH("Menor",Z4)))</formula>
    </cfRule>
    <cfRule type="containsText" dxfId="4780" priority="1421" operator="containsText" text="Leve">
      <formula>NOT(ISERROR(SEARCH("Leve",Z4)))</formula>
    </cfRule>
    <cfRule type="containsText" dxfId="4779" priority="1422" operator="containsText" text="Muy a">
      <formula>NOT(ISERROR(SEARCH("Muy a",Z4)))</formula>
    </cfRule>
    <cfRule type="containsText" dxfId="4778" priority="1423" operator="containsText" text="Muy b">
      <formula>NOT(ISERROR(SEARCH("Muy b",Z4)))</formula>
    </cfRule>
    <cfRule type="containsText" dxfId="4777" priority="1424" operator="containsText" text="Baja">
      <formula>NOT(ISERROR(SEARCH("Baja",Z4)))</formula>
    </cfRule>
    <cfRule type="containsText" dxfId="4776" priority="1425" operator="containsText" text="Media">
      <formula>NOT(ISERROR(SEARCH("Media",Z4)))</formula>
    </cfRule>
    <cfRule type="containsText" dxfId="4775" priority="1426" operator="containsText" text="Alta">
      <formula>NOT(ISERROR(SEARCH("Alta",Z4)))</formula>
    </cfRule>
  </conditionalFormatting>
  <conditionalFormatting sqref="W4">
    <cfRule type="cellIs" dxfId="4774" priority="1360" operator="equal">
      <formula>100%</formula>
    </cfRule>
    <cfRule type="cellIs" dxfId="4773" priority="1361" operator="equal">
      <formula>80%</formula>
    </cfRule>
    <cfRule type="cellIs" dxfId="4772" priority="1362" operator="equal">
      <formula>60%</formula>
    </cfRule>
    <cfRule type="cellIs" dxfId="4771" priority="1363" operator="equal">
      <formula>40%</formula>
    </cfRule>
    <cfRule type="cellIs" dxfId="4770" priority="1364" operator="equal">
      <formula>0.2</formula>
    </cfRule>
    <cfRule type="containsText" dxfId="4769" priority="1365" operator="containsText" text="Extremo">
      <formula>NOT(ISERROR(SEARCH("Extremo",W4)))</formula>
    </cfRule>
    <cfRule type="containsText" dxfId="4768" priority="1366" operator="containsText" text="Alto">
      <formula>NOT(ISERROR(SEARCH("Alto",W4)))</formula>
    </cfRule>
    <cfRule type="containsText" dxfId="4767" priority="1367" operator="containsText" text="Bajo">
      <formula>NOT(ISERROR(SEARCH("Bajo",W4)))</formula>
    </cfRule>
    <cfRule type="containsText" dxfId="4766" priority="1368" operator="containsText" text="Catastrófico">
      <formula>NOT(ISERROR(SEARCH("Catastrófico",W4)))</formula>
    </cfRule>
    <cfRule type="containsText" dxfId="4765" priority="1369" operator="containsText" text="Mayor">
      <formula>NOT(ISERROR(SEARCH("Mayor",W4)))</formula>
    </cfRule>
    <cfRule type="containsText" dxfId="4764" priority="1370" operator="containsText" text="Moderado">
      <formula>NOT(ISERROR(SEARCH("Moderado",W4)))</formula>
    </cfRule>
    <cfRule type="containsText" dxfId="4763" priority="1371" operator="containsText" text="Menor">
      <formula>NOT(ISERROR(SEARCH("Menor",W4)))</formula>
    </cfRule>
    <cfRule type="containsText" dxfId="4762" priority="1372" operator="containsText" text="Leve">
      <formula>NOT(ISERROR(SEARCH("Leve",W4)))</formula>
    </cfRule>
    <cfRule type="containsText" dxfId="4761" priority="1373" operator="containsText" text="Muy a">
      <formula>NOT(ISERROR(SEARCH("Muy a",W4)))</formula>
    </cfRule>
    <cfRule type="containsText" dxfId="4760" priority="1374" operator="containsText" text="Muy b">
      <formula>NOT(ISERROR(SEARCH("Muy b",W4)))</formula>
    </cfRule>
    <cfRule type="containsText" dxfId="4759" priority="1375" operator="containsText" text="Baja">
      <formula>NOT(ISERROR(SEARCH("Baja",W4)))</formula>
    </cfRule>
    <cfRule type="containsText" dxfId="4758" priority="1376" operator="containsText" text="Media">
      <formula>NOT(ISERROR(SEARCH("Media",W4)))</formula>
    </cfRule>
    <cfRule type="containsText" dxfId="4757" priority="1377" operator="containsText" text="Alta">
      <formula>NOT(ISERROR(SEARCH("Alta",W4)))</formula>
    </cfRule>
  </conditionalFormatting>
  <conditionalFormatting sqref="AA4">
    <cfRule type="cellIs" dxfId="4756" priority="1339" operator="equal">
      <formula>100%</formula>
    </cfRule>
    <cfRule type="cellIs" dxfId="4755" priority="1340" operator="equal">
      <formula>75%</formula>
    </cfRule>
    <cfRule type="cellIs" dxfId="4754" priority="1341" operator="equal">
      <formula>50%</formula>
    </cfRule>
    <cfRule type="cellIs" dxfId="4753" priority="1342" operator="equal">
      <formula>25%</formula>
    </cfRule>
    <cfRule type="containsText" dxfId="4752" priority="1343" operator="containsText" text="Extremo">
      <formula>NOT(ISERROR(SEARCH("Extremo",AA4)))</formula>
    </cfRule>
    <cfRule type="containsText" dxfId="4751" priority="1344" operator="containsText" text="Alto">
      <formula>NOT(ISERROR(SEARCH("Alto",AA4)))</formula>
    </cfRule>
    <cfRule type="containsText" dxfId="4750" priority="1345" operator="containsText" text="Bajo">
      <formula>NOT(ISERROR(SEARCH("Bajo",AA4)))</formula>
    </cfRule>
    <cfRule type="containsText" dxfId="4749" priority="1346" operator="containsText" text="Catastrófico">
      <formula>NOT(ISERROR(SEARCH("Catastrófico",AA4)))</formula>
    </cfRule>
    <cfRule type="containsText" dxfId="4748" priority="1347" operator="containsText" text="Mayor">
      <formula>NOT(ISERROR(SEARCH("Mayor",AA4)))</formula>
    </cfRule>
    <cfRule type="containsText" dxfId="4747" priority="1348" operator="containsText" text="Moderado">
      <formula>NOT(ISERROR(SEARCH("Moderado",AA4)))</formula>
    </cfRule>
    <cfRule type="containsText" dxfId="4746" priority="1349" operator="containsText" text="Menor">
      <formula>NOT(ISERROR(SEARCH("Menor",AA4)))</formula>
    </cfRule>
    <cfRule type="containsText" dxfId="4745" priority="1350" operator="containsText" text="Leve">
      <formula>NOT(ISERROR(SEARCH("Leve",AA4)))</formula>
    </cfRule>
    <cfRule type="containsText" dxfId="4744" priority="1351" operator="containsText" text="Muy a">
      <formula>NOT(ISERROR(SEARCH("Muy a",AA4)))</formula>
    </cfRule>
    <cfRule type="containsText" dxfId="4743" priority="1352" operator="containsText" text="Muy b">
      <formula>NOT(ISERROR(SEARCH("Muy b",AA4)))</formula>
    </cfRule>
    <cfRule type="containsText" dxfId="4742" priority="1353" operator="containsText" text="Baja">
      <formula>NOT(ISERROR(SEARCH("Baja",AA4)))</formula>
    </cfRule>
    <cfRule type="containsText" dxfId="4741" priority="1354" operator="containsText" text="Media">
      <formula>NOT(ISERROR(SEARCH("Media",AA4)))</formula>
    </cfRule>
    <cfRule type="containsText" dxfId="4740" priority="1355" operator="containsText" text="Alta">
      <formula>NOT(ISERROR(SEARCH("Alta",AA4)))</formula>
    </cfRule>
  </conditionalFormatting>
  <conditionalFormatting sqref="AU4">
    <cfRule type="containsText" dxfId="4739" priority="1336" operator="containsText" text="BAJA">
      <formula>NOT(ISERROR(SEARCH("BAJA",AU4)))</formula>
    </cfRule>
    <cfRule type="containsText" dxfId="4738" priority="1337" operator="containsText" text="MEDIA">
      <formula>NOT(ISERROR(SEARCH("MEDIA",AU4)))</formula>
    </cfRule>
    <cfRule type="containsText" dxfId="4737" priority="1338" operator="containsText" text="ALTA">
      <formula>NOT(ISERROR(SEARCH("ALTA",AU4)))</formula>
    </cfRule>
  </conditionalFormatting>
  <conditionalFormatting sqref="AU5:AU6">
    <cfRule type="containsText" dxfId="4736" priority="1333" operator="containsText" text="BAJA">
      <formula>NOT(ISERROR(SEARCH("BAJA",AU5)))</formula>
    </cfRule>
    <cfRule type="containsText" dxfId="4735" priority="1334" operator="containsText" text="MEDIA">
      <formula>NOT(ISERROR(SEARCH("MEDIA",AU5)))</formula>
    </cfRule>
    <cfRule type="containsText" dxfId="4734" priority="1335" operator="containsText" text="ALTA">
      <formula>NOT(ISERROR(SEARCH("ALTA",AU5)))</formula>
    </cfRule>
  </conditionalFormatting>
  <conditionalFormatting sqref="AW4">
    <cfRule type="cellIs" dxfId="4733" priority="1315" operator="equal">
      <formula>100%</formula>
    </cfRule>
    <cfRule type="cellIs" dxfId="4732" priority="1316" operator="equal">
      <formula>80%</formula>
    </cfRule>
    <cfRule type="cellIs" dxfId="4731" priority="1317" operator="equal">
      <formula>60%</formula>
    </cfRule>
    <cfRule type="cellIs" dxfId="4730" priority="1318" operator="equal">
      <formula>40%</formula>
    </cfRule>
    <cfRule type="cellIs" dxfId="4729" priority="1319" operator="equal">
      <formula>0.2</formula>
    </cfRule>
    <cfRule type="containsText" dxfId="4728" priority="1320" operator="containsText" text="Extremo">
      <formula>NOT(ISERROR(SEARCH("Extremo",AW4)))</formula>
    </cfRule>
    <cfRule type="containsText" dxfId="4727" priority="1321" operator="containsText" text="Alto">
      <formula>NOT(ISERROR(SEARCH("Alto",AW4)))</formula>
    </cfRule>
    <cfRule type="containsText" dxfId="4726" priority="1322" operator="containsText" text="Bajo">
      <formula>NOT(ISERROR(SEARCH("Bajo",AW4)))</formula>
    </cfRule>
    <cfRule type="containsText" dxfId="4725" priority="1323" operator="containsText" text="Catastrófico">
      <formula>NOT(ISERROR(SEARCH("Catastrófico",AW4)))</formula>
    </cfRule>
    <cfRule type="containsText" dxfId="4724" priority="1324" operator="containsText" text="Mayor">
      <formula>NOT(ISERROR(SEARCH("Mayor",AW4)))</formula>
    </cfRule>
    <cfRule type="containsText" dxfId="4723" priority="1325" operator="containsText" text="Moderado">
      <formula>NOT(ISERROR(SEARCH("Moderado",AW4)))</formula>
    </cfRule>
    <cfRule type="containsText" dxfId="4722" priority="1326" operator="containsText" text="Menor">
      <formula>NOT(ISERROR(SEARCH("Menor",AW4)))</formula>
    </cfRule>
    <cfRule type="containsText" dxfId="4721" priority="1327" operator="containsText" text="Leve">
      <formula>NOT(ISERROR(SEARCH("Leve",AW4)))</formula>
    </cfRule>
    <cfRule type="containsText" dxfId="4720" priority="1328" operator="containsText" text="Muy a">
      <formula>NOT(ISERROR(SEARCH("Muy a",AW4)))</formula>
    </cfRule>
    <cfRule type="containsText" dxfId="4719" priority="1329" operator="containsText" text="Muy b">
      <formula>NOT(ISERROR(SEARCH("Muy b",AW4)))</formula>
    </cfRule>
    <cfRule type="containsText" dxfId="4718" priority="1330" operator="containsText" text="Baja">
      <formula>NOT(ISERROR(SEARCH("Baja",AW4)))</formula>
    </cfRule>
    <cfRule type="containsText" dxfId="4717" priority="1331" operator="containsText" text="Media">
      <formula>NOT(ISERROR(SEARCH("Media",AW4)))</formula>
    </cfRule>
    <cfRule type="containsText" dxfId="4716" priority="1332" operator="containsText" text="Alta">
      <formula>NOT(ISERROR(SEARCH("Alta",AW4)))</formula>
    </cfRule>
  </conditionalFormatting>
  <conditionalFormatting sqref="AV4">
    <cfRule type="cellIs" dxfId="4715" priority="1304" operator="greaterThan">
      <formula>75%</formula>
    </cfRule>
    <cfRule type="cellIs" dxfId="4714" priority="1305" operator="between">
      <formula>51%</formula>
      <formula>75%</formula>
    </cfRule>
    <cfRule type="cellIs" dxfId="4713" priority="1306" operator="between">
      <formula>26%</formula>
      <formula>50%</formula>
    </cfRule>
    <cfRule type="cellIs" dxfId="4712" priority="1307" operator="between">
      <formula>0%</formula>
      <formula>25%</formula>
    </cfRule>
    <cfRule type="containsText" dxfId="4711" priority="1308" operator="containsText" text="BAJA">
      <formula>NOT(ISERROR(SEARCH("BAJA",AV4)))</formula>
    </cfRule>
    <cfRule type="containsText" dxfId="4710" priority="1309" operator="containsText" text="MEDIA">
      <formula>NOT(ISERROR(SEARCH("MEDIA",AV4)))</formula>
    </cfRule>
    <cfRule type="containsText" dxfId="4709" priority="1310" operator="containsText" text="ALTA">
      <formula>NOT(ISERROR(SEARCH("ALTA",AV4)))</formula>
    </cfRule>
  </conditionalFormatting>
  <conditionalFormatting sqref="AV5:AV6">
    <cfRule type="cellIs" dxfId="4708" priority="1297" operator="greaterThan">
      <formula>75%</formula>
    </cfRule>
    <cfRule type="cellIs" dxfId="4707" priority="1298" operator="between">
      <formula>51%</formula>
      <formula>75%</formula>
    </cfRule>
    <cfRule type="cellIs" dxfId="4706" priority="1299" operator="between">
      <formula>26%</formula>
      <formula>50%</formula>
    </cfRule>
    <cfRule type="cellIs" dxfId="4705" priority="1300" operator="between">
      <formula>0%</formula>
      <formula>25%</formula>
    </cfRule>
    <cfRule type="containsText" dxfId="4704" priority="1301" operator="containsText" text="BAJA">
      <formula>NOT(ISERROR(SEARCH("BAJA",AV5)))</formula>
    </cfRule>
    <cfRule type="containsText" dxfId="4703" priority="1302" operator="containsText" text="MEDIA">
      <formula>NOT(ISERROR(SEARCH("MEDIA",AV5)))</formula>
    </cfRule>
    <cfRule type="containsText" dxfId="4702" priority="1303" operator="containsText" text="ALTA">
      <formula>NOT(ISERROR(SEARCH("ALTA",AV5)))</formula>
    </cfRule>
  </conditionalFormatting>
  <conditionalFormatting sqref="AJ7:AK8 AR7">
    <cfRule type="containsText" dxfId="4701" priority="1150" operator="containsText" text="BAJA">
      <formula>NOT(ISERROR(SEARCH("BAJA",AJ7)))</formula>
    </cfRule>
    <cfRule type="containsText" dxfId="4700" priority="1151" operator="containsText" text="MEDIA">
      <formula>NOT(ISERROR(SEARCH("MEDIA",AJ7)))</formula>
    </cfRule>
    <cfRule type="containsText" dxfId="4699" priority="1152" operator="containsText" text="ALTA">
      <formula>NOT(ISERROR(SEARCH("ALTA",AJ7)))</formula>
    </cfRule>
  </conditionalFormatting>
  <conditionalFormatting sqref="AU7">
    <cfRule type="containsText" dxfId="4698" priority="1048" operator="containsText" text="BAJA">
      <formula>NOT(ISERROR(SEARCH("BAJA",AU7)))</formula>
    </cfRule>
    <cfRule type="containsText" dxfId="4697" priority="1049" operator="containsText" text="MEDIA">
      <formula>NOT(ISERROR(SEARCH("MEDIA",AU7)))</formula>
    </cfRule>
    <cfRule type="containsText" dxfId="4696" priority="1050" operator="containsText" text="ALTA">
      <formula>NOT(ISERROR(SEARCH("ALTA",AU7)))</formula>
    </cfRule>
  </conditionalFormatting>
  <conditionalFormatting sqref="AU8">
    <cfRule type="containsText" dxfId="4695" priority="1045" operator="containsText" text="BAJA">
      <formula>NOT(ISERROR(SEARCH("BAJA",AU8)))</formula>
    </cfRule>
    <cfRule type="containsText" dxfId="4694" priority="1046" operator="containsText" text="MEDIA">
      <formula>NOT(ISERROR(SEARCH("MEDIA",AU8)))</formula>
    </cfRule>
    <cfRule type="containsText" dxfId="4693" priority="1047" operator="containsText" text="ALTA">
      <formula>NOT(ISERROR(SEARCH("ALTA",AU8)))</formula>
    </cfRule>
  </conditionalFormatting>
  <conditionalFormatting sqref="AU9">
    <cfRule type="containsText" dxfId="4692" priority="1042" operator="containsText" text="BAJA">
      <formula>NOT(ISERROR(SEARCH("BAJA",AU9)))</formula>
    </cfRule>
    <cfRule type="containsText" dxfId="4691" priority="1043" operator="containsText" text="MEDIA">
      <formula>NOT(ISERROR(SEARCH("MEDIA",AU9)))</formula>
    </cfRule>
    <cfRule type="containsText" dxfId="4690" priority="1044" operator="containsText" text="ALTA">
      <formula>NOT(ISERROR(SEARCH("ALTA",AU9)))</formula>
    </cfRule>
  </conditionalFormatting>
  <conditionalFormatting sqref="AX7">
    <cfRule type="cellIs" dxfId="4689" priority="1104" operator="equal">
      <formula>100%</formula>
    </cfRule>
    <cfRule type="cellIs" dxfId="4688" priority="1105" operator="equal">
      <formula>80%</formula>
    </cfRule>
    <cfRule type="cellIs" dxfId="4687" priority="1106" operator="equal">
      <formula>60%</formula>
    </cfRule>
    <cfRule type="cellIs" dxfId="4686" priority="1107" operator="equal">
      <formula>40%</formula>
    </cfRule>
    <cfRule type="cellIs" dxfId="4685" priority="1108" operator="equal">
      <formula>0.2</formula>
    </cfRule>
    <cfRule type="containsText" dxfId="4684" priority="1122" operator="containsText" text="Extremo">
      <formula>NOT(ISERROR(SEARCH("Extremo",AX7)))</formula>
    </cfRule>
    <cfRule type="containsText" dxfId="4683" priority="1123" operator="containsText" text="Alto">
      <formula>NOT(ISERROR(SEARCH("Alto",AX7)))</formula>
    </cfRule>
    <cfRule type="containsText" dxfId="4682" priority="1124" operator="containsText" text="Bajo">
      <formula>NOT(ISERROR(SEARCH("Bajo",AX7)))</formula>
    </cfRule>
    <cfRule type="containsText" dxfId="4681" priority="1135" operator="containsText" text="Catastrófico">
      <formula>NOT(ISERROR(SEARCH("Catastrófico",AX7)))</formula>
    </cfRule>
    <cfRule type="containsText" dxfId="4680" priority="1136" operator="containsText" text="Mayor">
      <formula>NOT(ISERROR(SEARCH("Mayor",AX7)))</formula>
    </cfRule>
    <cfRule type="containsText" dxfId="4679" priority="1137" operator="containsText" text="Moderado">
      <formula>NOT(ISERROR(SEARCH("Moderado",AX7)))</formula>
    </cfRule>
    <cfRule type="containsText" dxfId="4678" priority="1138" operator="containsText" text="Menor">
      <formula>NOT(ISERROR(SEARCH("Menor",AX7)))</formula>
    </cfRule>
    <cfRule type="containsText" dxfId="4677" priority="1139" operator="containsText" text="Leve">
      <formula>NOT(ISERROR(SEARCH("Leve",AX7)))</formula>
    </cfRule>
    <cfRule type="containsText" dxfId="4676" priority="1145" operator="containsText" text="Muy a">
      <formula>NOT(ISERROR(SEARCH("Muy a",AX7)))</formula>
    </cfRule>
    <cfRule type="containsText" dxfId="4675" priority="1146" operator="containsText" text="Muy b">
      <formula>NOT(ISERROR(SEARCH("Muy b",AX7)))</formula>
    </cfRule>
    <cfRule type="containsText" dxfId="4674" priority="1147" operator="containsText" text="Baja">
      <formula>NOT(ISERROR(SEARCH("Baja",AX7)))</formula>
    </cfRule>
    <cfRule type="containsText" dxfId="4673" priority="1148" operator="containsText" text="Media">
      <formula>NOT(ISERROR(SEARCH("Media",AX7)))</formula>
    </cfRule>
    <cfRule type="containsText" dxfId="4672" priority="1149" operator="containsText" text="Alta">
      <formula>NOT(ISERROR(SEARCH("Alta",AX7)))</formula>
    </cfRule>
  </conditionalFormatting>
  <conditionalFormatting sqref="V7">
    <cfRule type="containsText" dxfId="4671" priority="1140" operator="containsText" text="Muy a">
      <formula>NOT(ISERROR(SEARCH("Muy a",V7)))</formula>
    </cfRule>
    <cfRule type="containsText" dxfId="4670" priority="1141" operator="containsText" text="Muy b">
      <formula>NOT(ISERROR(SEARCH("Muy b",V7)))</formula>
    </cfRule>
    <cfRule type="containsText" dxfId="4669" priority="1142" operator="containsText" text="Baja">
      <formula>NOT(ISERROR(SEARCH("Baja",V7)))</formula>
    </cfRule>
    <cfRule type="containsText" dxfId="4668" priority="1143" operator="containsText" text="Media">
      <formula>NOT(ISERROR(SEARCH("Media",V7)))</formula>
    </cfRule>
    <cfRule type="containsText" dxfId="4667" priority="1144" operator="containsText" text="Alta">
      <formula>NOT(ISERROR(SEARCH("Alta",V7)))</formula>
    </cfRule>
  </conditionalFormatting>
  <conditionalFormatting sqref="X7">
    <cfRule type="containsText" dxfId="4666" priority="1125" operator="containsText" text="Catastrófico">
      <formula>NOT(ISERROR(SEARCH("Catastrófico",X7)))</formula>
    </cfRule>
    <cfRule type="containsText" dxfId="4665" priority="1126" operator="containsText" text="Mayor">
      <formula>NOT(ISERROR(SEARCH("Mayor",X7)))</formula>
    </cfRule>
    <cfRule type="containsText" dxfId="4664" priority="1127" operator="containsText" text="Moderado">
      <formula>NOT(ISERROR(SEARCH("Moderado",X7)))</formula>
    </cfRule>
    <cfRule type="containsText" dxfId="4663" priority="1128" operator="containsText" text="Menor">
      <formula>NOT(ISERROR(SEARCH("Menor",X7)))</formula>
    </cfRule>
    <cfRule type="containsText" dxfId="4662" priority="1129" operator="containsText" text="Leve">
      <formula>NOT(ISERROR(SEARCH("Leve",X7)))</formula>
    </cfRule>
    <cfRule type="containsText" dxfId="4661" priority="1130" operator="containsText" text="Muy a">
      <formula>NOT(ISERROR(SEARCH("Muy a",X7)))</formula>
    </cfRule>
    <cfRule type="containsText" dxfId="4660" priority="1131" operator="containsText" text="Muy b">
      <formula>NOT(ISERROR(SEARCH("Muy b",X7)))</formula>
    </cfRule>
    <cfRule type="containsText" dxfId="4659" priority="1132" operator="containsText" text="Baja">
      <formula>NOT(ISERROR(SEARCH("Baja",X7)))</formula>
    </cfRule>
    <cfRule type="containsText" dxfId="4658" priority="1133" operator="containsText" text="Media">
      <formula>NOT(ISERROR(SEARCH("Media",X7)))</formula>
    </cfRule>
    <cfRule type="containsText" dxfId="4657" priority="1134" operator="containsText" text="Alta">
      <formula>NOT(ISERROR(SEARCH("Alta",X7)))</formula>
    </cfRule>
  </conditionalFormatting>
  <conditionalFormatting sqref="Z7">
    <cfRule type="containsText" dxfId="4656" priority="1109" operator="containsText" text="Extremo">
      <formula>NOT(ISERROR(SEARCH("Extremo",Z7)))</formula>
    </cfRule>
    <cfRule type="containsText" dxfId="4655" priority="1110" operator="containsText" text="Alto">
      <formula>NOT(ISERROR(SEARCH("Alto",Z7)))</formula>
    </cfRule>
    <cfRule type="containsText" dxfId="4654" priority="1111" operator="containsText" text="Bajo">
      <formula>NOT(ISERROR(SEARCH("Bajo",Z7)))</formula>
    </cfRule>
    <cfRule type="containsText" dxfId="4653" priority="1112" operator="containsText" text="Catastrófico">
      <formula>NOT(ISERROR(SEARCH("Catastrófico",Z7)))</formula>
    </cfRule>
    <cfRule type="containsText" dxfId="4652" priority="1113" operator="containsText" text="Mayor">
      <formula>NOT(ISERROR(SEARCH("Mayor",Z7)))</formula>
    </cfRule>
    <cfRule type="containsText" dxfId="4651" priority="1114" operator="containsText" text="Moderado">
      <formula>NOT(ISERROR(SEARCH("Moderado",Z7)))</formula>
    </cfRule>
    <cfRule type="containsText" dxfId="4650" priority="1115" operator="containsText" text="Menor">
      <formula>NOT(ISERROR(SEARCH("Menor",Z7)))</formula>
    </cfRule>
    <cfRule type="containsText" dxfId="4649" priority="1116" operator="containsText" text="Leve">
      <formula>NOT(ISERROR(SEARCH("Leve",Z7)))</formula>
    </cfRule>
    <cfRule type="containsText" dxfId="4648" priority="1117" operator="containsText" text="Muy a">
      <formula>NOT(ISERROR(SEARCH("Muy a",Z7)))</formula>
    </cfRule>
    <cfRule type="containsText" dxfId="4647" priority="1118" operator="containsText" text="Muy b">
      <formula>NOT(ISERROR(SEARCH("Muy b",Z7)))</formula>
    </cfRule>
    <cfRule type="containsText" dxfId="4646" priority="1119" operator="containsText" text="Baja">
      <formula>NOT(ISERROR(SEARCH("Baja",Z7)))</formula>
    </cfRule>
    <cfRule type="containsText" dxfId="4645" priority="1120" operator="containsText" text="Media">
      <formula>NOT(ISERROR(SEARCH("Media",Z7)))</formula>
    </cfRule>
    <cfRule type="containsText" dxfId="4644" priority="1121" operator="containsText" text="Alta">
      <formula>NOT(ISERROR(SEARCH("Alta",Z7)))</formula>
    </cfRule>
  </conditionalFormatting>
  <conditionalFormatting sqref="Y7">
    <cfRule type="cellIs" dxfId="4643" priority="1086" operator="equal">
      <formula>100%</formula>
    </cfRule>
    <cfRule type="cellIs" dxfId="4642" priority="1087" operator="equal">
      <formula>80%</formula>
    </cfRule>
    <cfRule type="cellIs" dxfId="4641" priority="1088" operator="equal">
      <formula>60%</formula>
    </cfRule>
    <cfRule type="cellIs" dxfId="4640" priority="1089" operator="equal">
      <formula>40%</formula>
    </cfRule>
    <cfRule type="cellIs" dxfId="4639" priority="1090" operator="equal">
      <formula>0.2</formula>
    </cfRule>
    <cfRule type="containsText" dxfId="4638" priority="1091" operator="containsText" text="Extremo">
      <formula>NOT(ISERROR(SEARCH("Extremo",Y7)))</formula>
    </cfRule>
    <cfRule type="containsText" dxfId="4637" priority="1092" operator="containsText" text="Alto">
      <formula>NOT(ISERROR(SEARCH("Alto",Y7)))</formula>
    </cfRule>
    <cfRule type="containsText" dxfId="4636" priority="1093" operator="containsText" text="Bajo">
      <formula>NOT(ISERROR(SEARCH("Bajo",Y7)))</formula>
    </cfRule>
    <cfRule type="containsText" dxfId="4635" priority="1094" operator="containsText" text="Catastrófico">
      <formula>NOT(ISERROR(SEARCH("Catastrófico",Y7)))</formula>
    </cfRule>
    <cfRule type="containsText" dxfId="4634" priority="1095" operator="containsText" text="Mayor">
      <formula>NOT(ISERROR(SEARCH("Mayor",Y7)))</formula>
    </cfRule>
    <cfRule type="containsText" dxfId="4633" priority="1096" operator="containsText" text="Moderado">
      <formula>NOT(ISERROR(SEARCH("Moderado",Y7)))</formula>
    </cfRule>
    <cfRule type="containsText" dxfId="4632" priority="1097" operator="containsText" text="Menor">
      <formula>NOT(ISERROR(SEARCH("Menor",Y7)))</formula>
    </cfRule>
    <cfRule type="containsText" dxfId="4631" priority="1098" operator="containsText" text="Leve">
      <formula>NOT(ISERROR(SEARCH("Leve",Y7)))</formula>
    </cfRule>
    <cfRule type="containsText" dxfId="4630" priority="1099" operator="containsText" text="Muy a">
      <formula>NOT(ISERROR(SEARCH("Muy a",Y7)))</formula>
    </cfRule>
    <cfRule type="containsText" dxfId="4629" priority="1100" operator="containsText" text="Muy b">
      <formula>NOT(ISERROR(SEARCH("Muy b",Y7)))</formula>
    </cfRule>
    <cfRule type="containsText" dxfId="4628" priority="1101" operator="containsText" text="Baja">
      <formula>NOT(ISERROR(SEARCH("Baja",Y7)))</formula>
    </cfRule>
    <cfRule type="containsText" dxfId="4627" priority="1102" operator="containsText" text="Media">
      <formula>NOT(ISERROR(SEARCH("Media",Y7)))</formula>
    </cfRule>
    <cfRule type="containsText" dxfId="4626" priority="1103" operator="containsText" text="Alta">
      <formula>NOT(ISERROR(SEARCH("Alta",Y7)))</formula>
    </cfRule>
  </conditionalFormatting>
  <conditionalFormatting sqref="W7">
    <cfRule type="cellIs" dxfId="4625" priority="1068" operator="equal">
      <formula>100%</formula>
    </cfRule>
    <cfRule type="cellIs" dxfId="4624" priority="1069" operator="equal">
      <formula>80%</formula>
    </cfRule>
    <cfRule type="cellIs" dxfId="4623" priority="1070" operator="equal">
      <formula>60%</formula>
    </cfRule>
    <cfRule type="cellIs" dxfId="4622" priority="1071" operator="equal">
      <formula>40%</formula>
    </cfRule>
    <cfRule type="cellIs" dxfId="4621" priority="1072" operator="equal">
      <formula>0.2</formula>
    </cfRule>
    <cfRule type="containsText" dxfId="4620" priority="1073" operator="containsText" text="Extremo">
      <formula>NOT(ISERROR(SEARCH("Extremo",W7)))</formula>
    </cfRule>
    <cfRule type="containsText" dxfId="4619" priority="1074" operator="containsText" text="Alto">
      <formula>NOT(ISERROR(SEARCH("Alto",W7)))</formula>
    </cfRule>
    <cfRule type="containsText" dxfId="4618" priority="1075" operator="containsText" text="Bajo">
      <formula>NOT(ISERROR(SEARCH("Bajo",W7)))</formula>
    </cfRule>
    <cfRule type="containsText" dxfId="4617" priority="1076" operator="containsText" text="Catastrófico">
      <formula>NOT(ISERROR(SEARCH("Catastrófico",W7)))</formula>
    </cfRule>
    <cfRule type="containsText" dxfId="4616" priority="1077" operator="containsText" text="Mayor">
      <formula>NOT(ISERROR(SEARCH("Mayor",W7)))</formula>
    </cfRule>
    <cfRule type="containsText" dxfId="4615" priority="1078" operator="containsText" text="Moderado">
      <formula>NOT(ISERROR(SEARCH("Moderado",W7)))</formula>
    </cfRule>
    <cfRule type="containsText" dxfId="4614" priority="1079" operator="containsText" text="Menor">
      <formula>NOT(ISERROR(SEARCH("Menor",W7)))</formula>
    </cfRule>
    <cfRule type="containsText" dxfId="4613" priority="1080" operator="containsText" text="Leve">
      <formula>NOT(ISERROR(SEARCH("Leve",W7)))</formula>
    </cfRule>
    <cfRule type="containsText" dxfId="4612" priority="1081" operator="containsText" text="Muy a">
      <formula>NOT(ISERROR(SEARCH("Muy a",W7)))</formula>
    </cfRule>
    <cfRule type="containsText" dxfId="4611" priority="1082" operator="containsText" text="Muy b">
      <formula>NOT(ISERROR(SEARCH("Muy b",W7)))</formula>
    </cfRule>
    <cfRule type="containsText" dxfId="4610" priority="1083" operator="containsText" text="Baja">
      <formula>NOT(ISERROR(SEARCH("Baja",W7)))</formula>
    </cfRule>
    <cfRule type="containsText" dxfId="4609" priority="1084" operator="containsText" text="Media">
      <formula>NOT(ISERROR(SEARCH("Media",W7)))</formula>
    </cfRule>
    <cfRule type="containsText" dxfId="4608" priority="1085" operator="containsText" text="Alta">
      <formula>NOT(ISERROR(SEARCH("Alta",W7)))</formula>
    </cfRule>
  </conditionalFormatting>
  <conditionalFormatting sqref="AA7">
    <cfRule type="cellIs" dxfId="4607" priority="1051" operator="equal">
      <formula>100%</formula>
    </cfRule>
    <cfRule type="cellIs" dxfId="4606" priority="1052" operator="equal">
      <formula>75%</formula>
    </cfRule>
    <cfRule type="cellIs" dxfId="4605" priority="1053" operator="equal">
      <formula>50%</formula>
    </cfRule>
    <cfRule type="cellIs" dxfId="4604" priority="1054" operator="equal">
      <formula>25%</formula>
    </cfRule>
    <cfRule type="containsText" dxfId="4603" priority="1055" operator="containsText" text="Extremo">
      <formula>NOT(ISERROR(SEARCH("Extremo",AA7)))</formula>
    </cfRule>
    <cfRule type="containsText" dxfId="4602" priority="1056" operator="containsText" text="Alto">
      <formula>NOT(ISERROR(SEARCH("Alto",AA7)))</formula>
    </cfRule>
    <cfRule type="containsText" dxfId="4601" priority="1057" operator="containsText" text="Bajo">
      <formula>NOT(ISERROR(SEARCH("Bajo",AA7)))</formula>
    </cfRule>
    <cfRule type="containsText" dxfId="4600" priority="1058" operator="containsText" text="Catastrófico">
      <formula>NOT(ISERROR(SEARCH("Catastrófico",AA7)))</formula>
    </cfRule>
    <cfRule type="containsText" dxfId="4599" priority="1059" operator="containsText" text="Mayor">
      <formula>NOT(ISERROR(SEARCH("Mayor",AA7)))</formula>
    </cfRule>
    <cfRule type="containsText" dxfId="4598" priority="1060" operator="containsText" text="Moderado">
      <formula>NOT(ISERROR(SEARCH("Moderado",AA7)))</formula>
    </cfRule>
    <cfRule type="containsText" dxfId="4597" priority="1061" operator="containsText" text="Menor">
      <formula>NOT(ISERROR(SEARCH("Menor",AA7)))</formula>
    </cfRule>
    <cfRule type="containsText" dxfId="4596" priority="1062" operator="containsText" text="Leve">
      <formula>NOT(ISERROR(SEARCH("Leve",AA7)))</formula>
    </cfRule>
    <cfRule type="containsText" dxfId="4595" priority="1063" operator="containsText" text="Muy a">
      <formula>NOT(ISERROR(SEARCH("Muy a",AA7)))</formula>
    </cfRule>
    <cfRule type="containsText" dxfId="4594" priority="1064" operator="containsText" text="Muy b">
      <formula>NOT(ISERROR(SEARCH("Muy b",AA7)))</formula>
    </cfRule>
    <cfRule type="containsText" dxfId="4593" priority="1065" operator="containsText" text="Baja">
      <formula>NOT(ISERROR(SEARCH("Baja",AA7)))</formula>
    </cfRule>
    <cfRule type="containsText" dxfId="4592" priority="1066" operator="containsText" text="Media">
      <formula>NOT(ISERROR(SEARCH("Media",AA7)))</formula>
    </cfRule>
    <cfRule type="containsText" dxfId="4591" priority="1067" operator="containsText" text="Alta">
      <formula>NOT(ISERROR(SEARCH("Alta",AA7)))</formula>
    </cfRule>
  </conditionalFormatting>
  <conditionalFormatting sqref="AW7">
    <cfRule type="containsText" dxfId="4590" priority="1029" operator="containsText" text="Extremo">
      <formula>NOT(ISERROR(SEARCH("Extremo",AW7)))</formula>
    </cfRule>
    <cfRule type="containsText" dxfId="4589" priority="1030" operator="containsText" text="Alto">
      <formula>NOT(ISERROR(SEARCH("Alto",AW7)))</formula>
    </cfRule>
    <cfRule type="containsText" dxfId="4588" priority="1031" operator="containsText" text="Bajo">
      <formula>NOT(ISERROR(SEARCH("Bajo",AW7)))</formula>
    </cfRule>
    <cfRule type="containsText" dxfId="4587" priority="1032" operator="containsText" text="Catastrófico">
      <formula>NOT(ISERROR(SEARCH("Catastrófico",AW7)))</formula>
    </cfRule>
    <cfRule type="containsText" dxfId="4586" priority="1033" operator="containsText" text="Mayor">
      <formula>NOT(ISERROR(SEARCH("Mayor",AW7)))</formula>
    </cfRule>
    <cfRule type="containsText" dxfId="4585" priority="1034" operator="containsText" text="Moderado">
      <formula>NOT(ISERROR(SEARCH("Moderado",AW7)))</formula>
    </cfRule>
    <cfRule type="containsText" dxfId="4584" priority="1035" operator="containsText" text="Menor">
      <formula>NOT(ISERROR(SEARCH("Menor",AW7)))</formula>
    </cfRule>
    <cfRule type="containsText" dxfId="4583" priority="1036" operator="containsText" text="Leve">
      <formula>NOT(ISERROR(SEARCH("Leve",AW7)))</formula>
    </cfRule>
    <cfRule type="containsText" dxfId="4582" priority="1037" operator="containsText" text="Muy a">
      <formula>NOT(ISERROR(SEARCH("Muy a",AW7)))</formula>
    </cfRule>
    <cfRule type="containsText" dxfId="4581" priority="1038" operator="containsText" text="Muy b">
      <formula>NOT(ISERROR(SEARCH("Muy b",AW7)))</formula>
    </cfRule>
    <cfRule type="containsText" dxfId="4580" priority="1039" operator="containsText" text="Baja">
      <formula>NOT(ISERROR(SEARCH("Baja",AW7)))</formula>
    </cfRule>
    <cfRule type="containsText" dxfId="4579" priority="1040" operator="containsText" text="Media">
      <formula>NOT(ISERROR(SEARCH("Media",AW7)))</formula>
    </cfRule>
    <cfRule type="containsText" dxfId="4578" priority="1041" operator="containsText" text="Alta">
      <formula>NOT(ISERROR(SEARCH("Alta",AW7)))</formula>
    </cfRule>
  </conditionalFormatting>
  <conditionalFormatting sqref="AV7">
    <cfRule type="cellIs" dxfId="4577" priority="1022" operator="greaterThan">
      <formula>75%</formula>
    </cfRule>
    <cfRule type="cellIs" dxfId="4576" priority="1023" operator="between">
      <formula>51%</formula>
      <formula>75%</formula>
    </cfRule>
    <cfRule type="cellIs" dxfId="4575" priority="1024" operator="between">
      <formula>26%</formula>
      <formula>50%</formula>
    </cfRule>
    <cfRule type="cellIs" dxfId="4574" priority="1025" operator="between">
      <formula>0%</formula>
      <formula>25%</formula>
    </cfRule>
    <cfRule type="containsText" dxfId="4573" priority="1026" operator="containsText" text="BAJA">
      <formula>NOT(ISERROR(SEARCH("BAJA",AV7)))</formula>
    </cfRule>
    <cfRule type="containsText" dxfId="4572" priority="1027" operator="containsText" text="MEDIA">
      <formula>NOT(ISERROR(SEARCH("MEDIA",AV7)))</formula>
    </cfRule>
    <cfRule type="containsText" dxfId="4571" priority="1028" operator="containsText" text="ALTA">
      <formula>NOT(ISERROR(SEARCH("ALTA",AV7)))</formula>
    </cfRule>
  </conditionalFormatting>
  <conditionalFormatting sqref="AV8">
    <cfRule type="cellIs" dxfId="4570" priority="1015" operator="greaterThan">
      <formula>75%</formula>
    </cfRule>
    <cfRule type="cellIs" dxfId="4569" priority="1016" operator="between">
      <formula>51%</formula>
      <formula>75%</formula>
    </cfRule>
    <cfRule type="cellIs" dxfId="4568" priority="1017" operator="between">
      <formula>26%</formula>
      <formula>50%</formula>
    </cfRule>
    <cfRule type="cellIs" dxfId="4567" priority="1018" operator="between">
      <formula>0%</formula>
      <formula>25%</formula>
    </cfRule>
    <cfRule type="containsText" dxfId="4566" priority="1019" operator="containsText" text="BAJA">
      <formula>NOT(ISERROR(SEARCH("BAJA",AV8)))</formula>
    </cfRule>
    <cfRule type="containsText" dxfId="4565" priority="1020" operator="containsText" text="MEDIA">
      <formula>NOT(ISERROR(SEARCH("MEDIA",AV8)))</formula>
    </cfRule>
    <cfRule type="containsText" dxfId="4564" priority="1021" operator="containsText" text="ALTA">
      <formula>NOT(ISERROR(SEARCH("ALTA",AV8)))</formula>
    </cfRule>
  </conditionalFormatting>
  <conditionalFormatting sqref="AS4">
    <cfRule type="containsText" dxfId="4563" priority="861" operator="containsText" text="BAJA">
      <formula>NOT(ISERROR(SEARCH("BAJA",AS4)))</formula>
    </cfRule>
    <cfRule type="containsText" dxfId="4562" priority="862" operator="containsText" text="MEDIA">
      <formula>NOT(ISERROR(SEARCH("MEDIA",AS4)))</formula>
    </cfRule>
    <cfRule type="containsText" dxfId="4561" priority="863" operator="containsText" text="ALTA">
      <formula>NOT(ISERROR(SEARCH("ALTA",AS4)))</formula>
    </cfRule>
  </conditionalFormatting>
  <conditionalFormatting sqref="AD7">
    <cfRule type="containsText" dxfId="4560" priority="858" operator="containsText" text="BAJA">
      <formula>NOT(ISERROR(SEARCH("BAJA",AD7)))</formula>
    </cfRule>
    <cfRule type="containsText" dxfId="4559" priority="859" operator="containsText" text="MEDIA">
      <formula>NOT(ISERROR(SEARCH("MEDIA",AD7)))</formula>
    </cfRule>
    <cfRule type="containsText" dxfId="4558" priority="860" operator="containsText" text="ALTA">
      <formula>NOT(ISERROR(SEARCH("ALTA",AD7)))</formula>
    </cfRule>
  </conditionalFormatting>
  <conditionalFormatting sqref="AL7">
    <cfRule type="containsText" dxfId="4557" priority="855" operator="containsText" text="BAJA">
      <formula>NOT(ISERROR(SEARCH("BAJA",AL7)))</formula>
    </cfRule>
    <cfRule type="containsText" dxfId="4556" priority="856" operator="containsText" text="MEDIA">
      <formula>NOT(ISERROR(SEARCH("MEDIA",AL7)))</formula>
    </cfRule>
    <cfRule type="containsText" dxfId="4555" priority="857" operator="containsText" text="ALTA">
      <formula>NOT(ISERROR(SEARCH("ALTA",AL7)))</formula>
    </cfRule>
  </conditionalFormatting>
  <conditionalFormatting sqref="AN7">
    <cfRule type="containsText" dxfId="4554" priority="849" operator="containsText" text="BAJA">
      <formula>NOT(ISERROR(SEARCH("BAJA",AN7)))</formula>
    </cfRule>
    <cfRule type="containsText" dxfId="4553" priority="850" operator="containsText" text="MEDIA">
      <formula>NOT(ISERROR(SEARCH("MEDIA",AN7)))</formula>
    </cfRule>
    <cfRule type="containsText" dxfId="4552" priority="851" operator="containsText" text="ALTA">
      <formula>NOT(ISERROR(SEARCH("ALTA",AN7)))</formula>
    </cfRule>
  </conditionalFormatting>
  <conditionalFormatting sqref="AN8">
    <cfRule type="containsText" dxfId="4551" priority="846" operator="containsText" text="BAJA">
      <formula>NOT(ISERROR(SEARCH("BAJA",AN8)))</formula>
    </cfRule>
    <cfRule type="containsText" dxfId="4550" priority="847" operator="containsText" text="MEDIA">
      <formula>NOT(ISERROR(SEARCH("MEDIA",AN8)))</formula>
    </cfRule>
    <cfRule type="containsText" dxfId="4549" priority="848" operator="containsText" text="ALTA">
      <formula>NOT(ISERROR(SEARCH("ALTA",AN8)))</formula>
    </cfRule>
  </conditionalFormatting>
  <conditionalFormatting sqref="AS7:AS8">
    <cfRule type="containsText" dxfId="4548" priority="840" operator="containsText" text="BAJA">
      <formula>NOT(ISERROR(SEARCH("BAJA",AS7)))</formula>
    </cfRule>
    <cfRule type="containsText" dxfId="4547" priority="841" operator="containsText" text="MEDIA">
      <formula>NOT(ISERROR(SEARCH("MEDIA",AS7)))</formula>
    </cfRule>
    <cfRule type="containsText" dxfId="4546" priority="842" operator="containsText" text="ALTA">
      <formula>NOT(ISERROR(SEARCH("ALTA",AS7)))</formula>
    </cfRule>
  </conditionalFormatting>
  <conditionalFormatting sqref="AS8">
    <cfRule type="containsText" dxfId="4545" priority="837" operator="containsText" text="BAJA">
      <formula>NOT(ISERROR(SEARCH("BAJA",AS8)))</formula>
    </cfRule>
    <cfRule type="containsText" dxfId="4544" priority="838" operator="containsText" text="MEDIA">
      <formula>NOT(ISERROR(SEARCH("MEDIA",AS8)))</formula>
    </cfRule>
    <cfRule type="containsText" dxfId="4543" priority="839" operator="containsText" text="ALTA">
      <formula>NOT(ISERROR(SEARCH("ALTA",AS8)))</formula>
    </cfRule>
  </conditionalFormatting>
  <conditionalFormatting sqref="AS7">
    <cfRule type="containsText" dxfId="4542" priority="834" operator="containsText" text="BAJA">
      <formula>NOT(ISERROR(SEARCH("BAJA",AS7)))</formula>
    </cfRule>
    <cfRule type="containsText" dxfId="4541" priority="835" operator="containsText" text="MEDIA">
      <formula>NOT(ISERROR(SEARCH("MEDIA",AS7)))</formula>
    </cfRule>
    <cfRule type="containsText" dxfId="4540" priority="836" operator="containsText" text="ALTA">
      <formula>NOT(ISERROR(SEARCH("ALTA",AS7)))</formula>
    </cfRule>
  </conditionalFormatting>
  <conditionalFormatting sqref="AS8">
    <cfRule type="containsText" dxfId="4539" priority="831" operator="containsText" text="BAJA">
      <formula>NOT(ISERROR(SEARCH("BAJA",AS8)))</formula>
    </cfRule>
    <cfRule type="containsText" dxfId="4538" priority="832" operator="containsText" text="MEDIA">
      <formula>NOT(ISERROR(SEARCH("MEDIA",AS8)))</formula>
    </cfRule>
    <cfRule type="containsText" dxfId="4537" priority="833" operator="containsText" text="ALTA">
      <formula>NOT(ISERROR(SEARCH("ALTA",AS8)))</formula>
    </cfRule>
  </conditionalFormatting>
  <conditionalFormatting sqref="AP7">
    <cfRule type="containsText" dxfId="4536" priority="828" operator="containsText" text="BAJA">
      <formula>NOT(ISERROR(SEARCH("BAJA",AP7)))</formula>
    </cfRule>
    <cfRule type="containsText" dxfId="4535" priority="829" operator="containsText" text="MEDIA">
      <formula>NOT(ISERROR(SEARCH("MEDIA",AP7)))</formula>
    </cfRule>
    <cfRule type="containsText" dxfId="4534" priority="830" operator="containsText" text="ALTA">
      <formula>NOT(ISERROR(SEARCH("ALTA",AP7)))</formula>
    </cfRule>
  </conditionalFormatting>
  <conditionalFormatting sqref="AP8">
    <cfRule type="containsText" dxfId="4533" priority="825" operator="containsText" text="BAJA">
      <formula>NOT(ISERROR(SEARCH("BAJA",AP8)))</formula>
    </cfRule>
    <cfRule type="containsText" dxfId="4532" priority="826" operator="containsText" text="MEDIA">
      <formula>NOT(ISERROR(SEARCH("MEDIA",AP8)))</formula>
    </cfRule>
    <cfRule type="containsText" dxfId="4531" priority="827" operator="containsText" text="ALTA">
      <formula>NOT(ISERROR(SEARCH("ALTA",AP8)))</formula>
    </cfRule>
  </conditionalFormatting>
  <conditionalFormatting sqref="AQ7">
    <cfRule type="containsText" dxfId="4530" priority="822" operator="containsText" text="BAJA">
      <formula>NOT(ISERROR(SEARCH("BAJA",AQ7)))</formula>
    </cfRule>
    <cfRule type="containsText" dxfId="4529" priority="823" operator="containsText" text="MEDIA">
      <formula>NOT(ISERROR(SEARCH("MEDIA",AQ7)))</formula>
    </cfRule>
    <cfRule type="containsText" dxfId="4528" priority="824" operator="containsText" text="ALTA">
      <formula>NOT(ISERROR(SEARCH("ALTA",AQ7)))</formula>
    </cfRule>
  </conditionalFormatting>
  <conditionalFormatting sqref="AV9">
    <cfRule type="cellIs" dxfId="4527" priority="640" operator="greaterThan">
      <formula>75%</formula>
    </cfRule>
    <cfRule type="cellIs" dxfId="4526" priority="641" operator="between">
      <formula>51%</formula>
      <formula>75%</formula>
    </cfRule>
    <cfRule type="cellIs" dxfId="4525" priority="642" operator="between">
      <formula>26%</formula>
      <formula>50%</formula>
    </cfRule>
    <cfRule type="cellIs" dxfId="4524" priority="643" operator="between">
      <formula>0%</formula>
      <formula>25%</formula>
    </cfRule>
    <cfRule type="containsText" dxfId="4523" priority="644" operator="containsText" text="BAJA">
      <formula>NOT(ISERROR(SEARCH("BAJA",AV9)))</formula>
    </cfRule>
    <cfRule type="containsText" dxfId="4522" priority="645" operator="containsText" text="MEDIA">
      <formula>NOT(ISERROR(SEARCH("MEDIA",AV9)))</formula>
    </cfRule>
    <cfRule type="containsText" dxfId="4521" priority="646" operator="containsText" text="ALTA">
      <formula>NOT(ISERROR(SEARCH("ALTA",AV9)))</formula>
    </cfRule>
  </conditionalFormatting>
  <conditionalFormatting sqref="S4">
    <cfRule type="cellIs" dxfId="4520" priority="622" operator="equal">
      <formula>100%</formula>
    </cfRule>
    <cfRule type="cellIs" dxfId="4519" priority="623" operator="equal">
      <formula>80%</formula>
    </cfRule>
    <cfRule type="cellIs" dxfId="4518" priority="624" operator="equal">
      <formula>60%</formula>
    </cfRule>
    <cfRule type="cellIs" dxfId="4517" priority="625" operator="equal">
      <formula>40%</formula>
    </cfRule>
    <cfRule type="cellIs" dxfId="4516" priority="626" operator="equal">
      <formula>0.2</formula>
    </cfRule>
    <cfRule type="containsText" dxfId="4515" priority="627" operator="containsText" text="Extremo">
      <formula>NOT(ISERROR(SEARCH("Extremo",S4)))</formula>
    </cfRule>
    <cfRule type="containsText" dxfId="4514" priority="628" operator="containsText" text="Alto">
      <formula>NOT(ISERROR(SEARCH("Alto",S4)))</formula>
    </cfRule>
    <cfRule type="containsText" dxfId="4513" priority="629" operator="containsText" text="Bajo">
      <formula>NOT(ISERROR(SEARCH("Bajo",S4)))</formula>
    </cfRule>
    <cfRule type="containsText" dxfId="4512" priority="630" operator="containsText" text="Catastrófico">
      <formula>NOT(ISERROR(SEARCH("Catastrófico",S4)))</formula>
    </cfRule>
    <cfRule type="containsText" dxfId="4511" priority="631" operator="containsText" text="Mayor">
      <formula>NOT(ISERROR(SEARCH("Mayor",S4)))</formula>
    </cfRule>
    <cfRule type="containsText" dxfId="4510" priority="632" operator="containsText" text="Moderado">
      <formula>NOT(ISERROR(SEARCH("Moderado",S4)))</formula>
    </cfRule>
    <cfRule type="containsText" dxfId="4509" priority="633" operator="containsText" text="Menor">
      <formula>NOT(ISERROR(SEARCH("Menor",S4)))</formula>
    </cfRule>
    <cfRule type="containsText" dxfId="4508" priority="634" operator="containsText" text="Leve">
      <formula>NOT(ISERROR(SEARCH("Leve",S4)))</formula>
    </cfRule>
    <cfRule type="containsText" dxfId="4507" priority="635" operator="containsText" text="Muy a">
      <formula>NOT(ISERROR(SEARCH("Muy a",S4)))</formula>
    </cfRule>
    <cfRule type="containsText" dxfId="4506" priority="636" operator="containsText" text="Muy b">
      <formula>NOT(ISERROR(SEARCH("Muy b",S4)))</formula>
    </cfRule>
    <cfRule type="containsText" dxfId="4505" priority="637" operator="containsText" text="Baja">
      <formula>NOT(ISERROR(SEARCH("Baja",S4)))</formula>
    </cfRule>
    <cfRule type="containsText" dxfId="4504" priority="638" operator="containsText" text="Media">
      <formula>NOT(ISERROR(SEARCH("Media",S4)))</formula>
    </cfRule>
    <cfRule type="containsText" dxfId="4503" priority="639" operator="containsText" text="Alta">
      <formula>NOT(ISERROR(SEARCH("Alta",S4)))</formula>
    </cfRule>
  </conditionalFormatting>
  <conditionalFormatting sqref="T4">
    <cfRule type="cellIs" dxfId="4502" priority="604" operator="equal">
      <formula>100%</formula>
    </cfRule>
    <cfRule type="cellIs" dxfId="4501" priority="605" operator="equal">
      <formula>80%</formula>
    </cfRule>
    <cfRule type="cellIs" dxfId="4500" priority="606" operator="equal">
      <formula>60%</formula>
    </cfRule>
    <cfRule type="cellIs" dxfId="4499" priority="607" operator="equal">
      <formula>40%</formula>
    </cfRule>
    <cfRule type="cellIs" dxfId="4498" priority="608" operator="equal">
      <formula>0.2</formula>
    </cfRule>
    <cfRule type="containsText" dxfId="4497" priority="609" operator="containsText" text="Extremo">
      <formula>NOT(ISERROR(SEARCH("Extremo",T4)))</formula>
    </cfRule>
    <cfRule type="containsText" dxfId="4496" priority="610" operator="containsText" text="Alto">
      <formula>NOT(ISERROR(SEARCH("Alto",T4)))</formula>
    </cfRule>
    <cfRule type="containsText" dxfId="4495" priority="611" operator="containsText" text="Bajo">
      <formula>NOT(ISERROR(SEARCH("Bajo",T4)))</formula>
    </cfRule>
    <cfRule type="containsText" dxfId="4494" priority="612" operator="containsText" text="Catastrófico">
      <formula>NOT(ISERROR(SEARCH("Catastrófico",T4)))</formula>
    </cfRule>
    <cfRule type="containsText" dxfId="4493" priority="613" operator="containsText" text="Mayor">
      <formula>NOT(ISERROR(SEARCH("Mayor",T4)))</formula>
    </cfRule>
    <cfRule type="containsText" dxfId="4492" priority="614" operator="containsText" text="Moderado">
      <formula>NOT(ISERROR(SEARCH("Moderado",T4)))</formula>
    </cfRule>
    <cfRule type="containsText" dxfId="4491" priority="615" operator="containsText" text="Menor">
      <formula>NOT(ISERROR(SEARCH("Menor",T4)))</formula>
    </cfRule>
    <cfRule type="containsText" dxfId="4490" priority="616" operator="containsText" text="Leve">
      <formula>NOT(ISERROR(SEARCH("Leve",T4)))</formula>
    </cfRule>
    <cfRule type="containsText" dxfId="4489" priority="617" operator="containsText" text="Muy a">
      <formula>NOT(ISERROR(SEARCH("Muy a",T4)))</formula>
    </cfRule>
    <cfRule type="containsText" dxfId="4488" priority="618" operator="containsText" text="Muy b">
      <formula>NOT(ISERROR(SEARCH("Muy b",T4)))</formula>
    </cfRule>
    <cfRule type="containsText" dxfId="4487" priority="619" operator="containsText" text="Baja">
      <formula>NOT(ISERROR(SEARCH("Baja",T4)))</formula>
    </cfRule>
    <cfRule type="containsText" dxfId="4486" priority="620" operator="containsText" text="Media">
      <formula>NOT(ISERROR(SEARCH("Media",T4)))</formula>
    </cfRule>
    <cfRule type="containsText" dxfId="4485" priority="621" operator="containsText" text="Alta">
      <formula>NOT(ISERROR(SEARCH("Alta",T4)))</formula>
    </cfRule>
  </conditionalFormatting>
  <conditionalFormatting sqref="S7">
    <cfRule type="cellIs" dxfId="4484" priority="586" operator="equal">
      <formula>100%</formula>
    </cfRule>
    <cfRule type="cellIs" dxfId="4483" priority="587" operator="equal">
      <formula>80%</formula>
    </cfRule>
    <cfRule type="cellIs" dxfId="4482" priority="588" operator="equal">
      <formula>60%</formula>
    </cfRule>
    <cfRule type="cellIs" dxfId="4481" priority="589" operator="equal">
      <formula>40%</formula>
    </cfRule>
    <cfRule type="cellIs" dxfId="4480" priority="590" operator="equal">
      <formula>0.2</formula>
    </cfRule>
    <cfRule type="containsText" dxfId="4479" priority="591" operator="containsText" text="Extremo">
      <formula>NOT(ISERROR(SEARCH("Extremo",S7)))</formula>
    </cfRule>
    <cfRule type="containsText" dxfId="4478" priority="592" operator="containsText" text="Alto">
      <formula>NOT(ISERROR(SEARCH("Alto",S7)))</formula>
    </cfRule>
    <cfRule type="containsText" dxfId="4477" priority="593" operator="containsText" text="Bajo">
      <formula>NOT(ISERROR(SEARCH("Bajo",S7)))</formula>
    </cfRule>
    <cfRule type="containsText" dxfId="4476" priority="594" operator="containsText" text="Catastrófico">
      <formula>NOT(ISERROR(SEARCH("Catastrófico",S7)))</formula>
    </cfRule>
    <cfRule type="containsText" dxfId="4475" priority="595" operator="containsText" text="Mayor">
      <formula>NOT(ISERROR(SEARCH("Mayor",S7)))</formula>
    </cfRule>
    <cfRule type="containsText" dxfId="4474" priority="596" operator="containsText" text="Moderado">
      <formula>NOT(ISERROR(SEARCH("Moderado",S7)))</formula>
    </cfRule>
    <cfRule type="containsText" dxfId="4473" priority="597" operator="containsText" text="Menor">
      <formula>NOT(ISERROR(SEARCH("Menor",S7)))</formula>
    </cfRule>
    <cfRule type="containsText" dxfId="4472" priority="598" operator="containsText" text="Leve">
      <formula>NOT(ISERROR(SEARCH("Leve",S7)))</formula>
    </cfRule>
    <cfRule type="containsText" dxfId="4471" priority="599" operator="containsText" text="Muy a">
      <formula>NOT(ISERROR(SEARCH("Muy a",S7)))</formula>
    </cfRule>
    <cfRule type="containsText" dxfId="4470" priority="600" operator="containsText" text="Muy b">
      <formula>NOT(ISERROR(SEARCH("Muy b",S7)))</formula>
    </cfRule>
    <cfRule type="containsText" dxfId="4469" priority="601" operator="containsText" text="Baja">
      <formula>NOT(ISERROR(SEARCH("Baja",S7)))</formula>
    </cfRule>
    <cfRule type="containsText" dxfId="4468" priority="602" operator="containsText" text="Media">
      <formula>NOT(ISERROR(SEARCH("Media",S7)))</formula>
    </cfRule>
    <cfRule type="containsText" dxfId="4467" priority="603" operator="containsText" text="Alta">
      <formula>NOT(ISERROR(SEARCH("Alta",S7)))</formula>
    </cfRule>
  </conditionalFormatting>
  <conditionalFormatting sqref="T7">
    <cfRule type="cellIs" dxfId="4466" priority="568" operator="equal">
      <formula>100%</formula>
    </cfRule>
    <cfRule type="cellIs" dxfId="4465" priority="569" operator="equal">
      <formula>80%</formula>
    </cfRule>
    <cfRule type="cellIs" dxfId="4464" priority="570" operator="equal">
      <formula>60%</formula>
    </cfRule>
    <cfRule type="cellIs" dxfId="4463" priority="571" operator="equal">
      <formula>40%</formula>
    </cfRule>
    <cfRule type="cellIs" dxfId="4462" priority="572" operator="equal">
      <formula>0.2</formula>
    </cfRule>
    <cfRule type="containsText" dxfId="4461" priority="573" operator="containsText" text="Extremo">
      <formula>NOT(ISERROR(SEARCH("Extremo",T7)))</formula>
    </cfRule>
    <cfRule type="containsText" dxfId="4460" priority="574" operator="containsText" text="Alto">
      <formula>NOT(ISERROR(SEARCH("Alto",T7)))</formula>
    </cfRule>
    <cfRule type="containsText" dxfId="4459" priority="575" operator="containsText" text="Bajo">
      <formula>NOT(ISERROR(SEARCH("Bajo",T7)))</formula>
    </cfRule>
    <cfRule type="containsText" dxfId="4458" priority="576" operator="containsText" text="Catastrófico">
      <formula>NOT(ISERROR(SEARCH("Catastrófico",T7)))</formula>
    </cfRule>
    <cfRule type="containsText" dxfId="4457" priority="577" operator="containsText" text="Mayor">
      <formula>NOT(ISERROR(SEARCH("Mayor",T7)))</formula>
    </cfRule>
    <cfRule type="containsText" dxfId="4456" priority="578" operator="containsText" text="Moderado">
      <formula>NOT(ISERROR(SEARCH("Moderado",T7)))</formula>
    </cfRule>
    <cfRule type="containsText" dxfId="4455" priority="579" operator="containsText" text="Menor">
      <formula>NOT(ISERROR(SEARCH("Menor",T7)))</formula>
    </cfRule>
    <cfRule type="containsText" dxfId="4454" priority="580" operator="containsText" text="Leve">
      <formula>NOT(ISERROR(SEARCH("Leve",T7)))</formula>
    </cfRule>
    <cfRule type="containsText" dxfId="4453" priority="581" operator="containsText" text="Muy a">
      <formula>NOT(ISERROR(SEARCH("Muy a",T7)))</formula>
    </cfRule>
    <cfRule type="containsText" dxfId="4452" priority="582" operator="containsText" text="Muy b">
      <formula>NOT(ISERROR(SEARCH("Muy b",T7)))</formula>
    </cfRule>
    <cfRule type="containsText" dxfId="4451" priority="583" operator="containsText" text="Baja">
      <formula>NOT(ISERROR(SEARCH("Baja",T7)))</formula>
    </cfRule>
    <cfRule type="containsText" dxfId="4450" priority="584" operator="containsText" text="Media">
      <formula>NOT(ISERROR(SEARCH("Media",T7)))</formula>
    </cfRule>
    <cfRule type="containsText" dxfId="4449" priority="585" operator="containsText" text="Alta">
      <formula>NOT(ISERROR(SEARCH("Alta",T7)))</formula>
    </cfRule>
  </conditionalFormatting>
  <conditionalFormatting sqref="U4">
    <cfRule type="cellIs" dxfId="4448" priority="550" operator="equal">
      <formula>100%</formula>
    </cfRule>
    <cfRule type="cellIs" dxfId="4447" priority="551" operator="equal">
      <formula>80%</formula>
    </cfRule>
    <cfRule type="cellIs" dxfId="4446" priority="552" operator="equal">
      <formula>60%</formula>
    </cfRule>
    <cfRule type="cellIs" dxfId="4445" priority="553" operator="equal">
      <formula>40%</formula>
    </cfRule>
    <cfRule type="cellIs" dxfId="4444" priority="554" operator="equal">
      <formula>0.2</formula>
    </cfRule>
    <cfRule type="containsText" dxfId="4443" priority="555" operator="containsText" text="Extremo">
      <formula>NOT(ISERROR(SEARCH("Extremo",U4)))</formula>
    </cfRule>
    <cfRule type="containsText" dxfId="4442" priority="556" operator="containsText" text="Alto">
      <formula>NOT(ISERROR(SEARCH("Alto",U4)))</formula>
    </cfRule>
    <cfRule type="containsText" dxfId="4441" priority="557" operator="containsText" text="Bajo">
      <formula>NOT(ISERROR(SEARCH("Bajo",U4)))</formula>
    </cfRule>
    <cfRule type="containsText" dxfId="4440" priority="558" operator="containsText" text="Catastrófico">
      <formula>NOT(ISERROR(SEARCH("Catastrófico",U4)))</formula>
    </cfRule>
    <cfRule type="containsText" dxfId="4439" priority="559" operator="containsText" text="Mayor">
      <formula>NOT(ISERROR(SEARCH("Mayor",U4)))</formula>
    </cfRule>
    <cfRule type="containsText" dxfId="4438" priority="560" operator="containsText" text="Moderado">
      <formula>NOT(ISERROR(SEARCH("Moderado",U4)))</formula>
    </cfRule>
    <cfRule type="containsText" dxfId="4437" priority="561" operator="containsText" text="Menor">
      <formula>NOT(ISERROR(SEARCH("Menor",U4)))</formula>
    </cfRule>
    <cfRule type="containsText" dxfId="4436" priority="562" operator="containsText" text="Leve">
      <formula>NOT(ISERROR(SEARCH("Leve",U4)))</formula>
    </cfRule>
    <cfRule type="containsText" dxfId="4435" priority="563" operator="containsText" text="Muy a">
      <formula>NOT(ISERROR(SEARCH("Muy a",U4)))</formula>
    </cfRule>
    <cfRule type="containsText" dxfId="4434" priority="564" operator="containsText" text="Muy b">
      <formula>NOT(ISERROR(SEARCH("Muy b",U4)))</formula>
    </cfRule>
    <cfRule type="containsText" dxfId="4433" priority="565" operator="containsText" text="Baja">
      <formula>NOT(ISERROR(SEARCH("Baja",U4)))</formula>
    </cfRule>
    <cfRule type="containsText" dxfId="4432" priority="566" operator="containsText" text="Media">
      <formula>NOT(ISERROR(SEARCH("Media",U4)))</formula>
    </cfRule>
    <cfRule type="containsText" dxfId="4431" priority="567" operator="containsText" text="Alta">
      <formula>NOT(ISERROR(SEARCH("Alta",U4)))</formula>
    </cfRule>
  </conditionalFormatting>
  <conditionalFormatting sqref="U7">
    <cfRule type="cellIs" dxfId="4430" priority="532" operator="equal">
      <formula>100%</formula>
    </cfRule>
    <cfRule type="cellIs" dxfId="4429" priority="533" operator="equal">
      <formula>80%</formula>
    </cfRule>
    <cfRule type="cellIs" dxfId="4428" priority="534" operator="equal">
      <formula>60%</formula>
    </cfRule>
    <cfRule type="cellIs" dxfId="4427" priority="535" operator="equal">
      <formula>40%</formula>
    </cfRule>
    <cfRule type="cellIs" dxfId="4426" priority="536" operator="equal">
      <formula>0.2</formula>
    </cfRule>
    <cfRule type="containsText" dxfId="4425" priority="537" operator="containsText" text="Extremo">
      <formula>NOT(ISERROR(SEARCH("Extremo",U7)))</formula>
    </cfRule>
    <cfRule type="containsText" dxfId="4424" priority="538" operator="containsText" text="Alto">
      <formula>NOT(ISERROR(SEARCH("Alto",U7)))</formula>
    </cfRule>
    <cfRule type="containsText" dxfId="4423" priority="539" operator="containsText" text="Bajo">
      <formula>NOT(ISERROR(SEARCH("Bajo",U7)))</formula>
    </cfRule>
    <cfRule type="containsText" dxfId="4422" priority="540" operator="containsText" text="Catastrófico">
      <formula>NOT(ISERROR(SEARCH("Catastrófico",U7)))</formula>
    </cfRule>
    <cfRule type="containsText" dxfId="4421" priority="541" operator="containsText" text="Mayor">
      <formula>NOT(ISERROR(SEARCH("Mayor",U7)))</formula>
    </cfRule>
    <cfRule type="containsText" dxfId="4420" priority="542" operator="containsText" text="Moderado">
      <formula>NOT(ISERROR(SEARCH("Moderado",U7)))</formula>
    </cfRule>
    <cfRule type="containsText" dxfId="4419" priority="543" operator="containsText" text="Menor">
      <formula>NOT(ISERROR(SEARCH("Menor",U7)))</formula>
    </cfRule>
    <cfRule type="containsText" dxfId="4418" priority="544" operator="containsText" text="Leve">
      <formula>NOT(ISERROR(SEARCH("Leve",U7)))</formula>
    </cfRule>
    <cfRule type="containsText" dxfId="4417" priority="545" operator="containsText" text="Muy a">
      <formula>NOT(ISERROR(SEARCH("Muy a",U7)))</formula>
    </cfRule>
    <cfRule type="containsText" dxfId="4416" priority="546" operator="containsText" text="Muy b">
      <formula>NOT(ISERROR(SEARCH("Muy b",U7)))</formula>
    </cfRule>
    <cfRule type="containsText" dxfId="4415" priority="547" operator="containsText" text="Baja">
      <formula>NOT(ISERROR(SEARCH("Baja",U7)))</formula>
    </cfRule>
    <cfRule type="containsText" dxfId="4414" priority="548" operator="containsText" text="Media">
      <formula>NOT(ISERROR(SEARCH("Media",U7)))</formula>
    </cfRule>
    <cfRule type="containsText" dxfId="4413" priority="549" operator="containsText" text="Alta">
      <formula>NOT(ISERROR(SEARCH("Alta",U7)))</formula>
    </cfRule>
  </conditionalFormatting>
  <conditionalFormatting sqref="AN9">
    <cfRule type="containsText" dxfId="4412" priority="529" operator="containsText" text="BAJA">
      <formula>NOT(ISERROR(SEARCH("BAJA",AN9)))</formula>
    </cfRule>
    <cfRule type="containsText" dxfId="4411" priority="530" operator="containsText" text="MEDIA">
      <formula>NOT(ISERROR(SEARCH("MEDIA",AN9)))</formula>
    </cfRule>
    <cfRule type="containsText" dxfId="4410" priority="531" operator="containsText" text="ALTA">
      <formula>NOT(ISERROR(SEARCH("ALTA",AN9)))</formula>
    </cfRule>
  </conditionalFormatting>
  <conditionalFormatting sqref="AL8">
    <cfRule type="containsText" dxfId="4409" priority="523" operator="containsText" text="BAJA">
      <formula>NOT(ISERROR(SEARCH("BAJA",AL8)))</formula>
    </cfRule>
    <cfRule type="containsText" dxfId="4408" priority="524" operator="containsText" text="MEDIA">
      <formula>NOT(ISERROR(SEARCH("MEDIA",AL8)))</formula>
    </cfRule>
    <cfRule type="containsText" dxfId="4407" priority="525" operator="containsText" text="ALTA">
      <formula>NOT(ISERROR(SEARCH("ALTA",AL8)))</formula>
    </cfRule>
  </conditionalFormatting>
  <conditionalFormatting sqref="AS5">
    <cfRule type="containsText" dxfId="4406" priority="520" operator="containsText" text="BAJA">
      <formula>NOT(ISERROR(SEARCH("BAJA",AS5)))</formula>
    </cfRule>
    <cfRule type="containsText" dxfId="4405" priority="521" operator="containsText" text="MEDIA">
      <formula>NOT(ISERROR(SEARCH("MEDIA",AS5)))</formula>
    </cfRule>
    <cfRule type="containsText" dxfId="4404" priority="522" operator="containsText" text="ALTA">
      <formula>NOT(ISERROR(SEARCH("ALTA",AS5)))</formula>
    </cfRule>
  </conditionalFormatting>
  <conditionalFormatting sqref="AS9">
    <cfRule type="containsText" dxfId="4403" priority="517" operator="containsText" text="BAJA">
      <formula>NOT(ISERROR(SEARCH("BAJA",AS9)))</formula>
    </cfRule>
    <cfRule type="containsText" dxfId="4402" priority="518" operator="containsText" text="MEDIA">
      <formula>NOT(ISERROR(SEARCH("MEDIA",AS9)))</formula>
    </cfRule>
    <cfRule type="containsText" dxfId="4401" priority="519" operator="containsText" text="ALTA">
      <formula>NOT(ISERROR(SEARCH("ALTA",AS9)))</formula>
    </cfRule>
  </conditionalFormatting>
  <conditionalFormatting sqref="AS9">
    <cfRule type="containsText" dxfId="4400" priority="514" operator="containsText" text="BAJA">
      <formula>NOT(ISERROR(SEARCH("BAJA",AS9)))</formula>
    </cfRule>
    <cfRule type="containsText" dxfId="4399" priority="515" operator="containsText" text="MEDIA">
      <formula>NOT(ISERROR(SEARCH("MEDIA",AS9)))</formula>
    </cfRule>
    <cfRule type="containsText" dxfId="4398" priority="516" operator="containsText" text="ALTA">
      <formula>NOT(ISERROR(SEARCH("ALTA",AS9)))</formula>
    </cfRule>
  </conditionalFormatting>
  <conditionalFormatting sqref="AS9">
    <cfRule type="containsText" dxfId="4397" priority="511" operator="containsText" text="BAJA">
      <formula>NOT(ISERROR(SEARCH("BAJA",AS9)))</formula>
    </cfRule>
    <cfRule type="containsText" dxfId="4396" priority="512" operator="containsText" text="MEDIA">
      <formula>NOT(ISERROR(SEARCH("MEDIA",AS9)))</formula>
    </cfRule>
    <cfRule type="containsText" dxfId="4395" priority="513" operator="containsText" text="ALTA">
      <formula>NOT(ISERROR(SEARCH("ALTA",AS9)))</formula>
    </cfRule>
  </conditionalFormatting>
  <conditionalFormatting sqref="AJ10:AK11 AR10">
    <cfRule type="containsText" dxfId="4394" priority="508" operator="containsText" text="BAJA">
      <formula>NOT(ISERROR(SEARCH("BAJA",AJ10)))</formula>
    </cfRule>
    <cfRule type="containsText" dxfId="4393" priority="509" operator="containsText" text="MEDIA">
      <formula>NOT(ISERROR(SEARCH("MEDIA",AJ10)))</formula>
    </cfRule>
    <cfRule type="containsText" dxfId="4392" priority="510" operator="containsText" text="ALTA">
      <formula>NOT(ISERROR(SEARCH("ALTA",AJ10)))</formula>
    </cfRule>
  </conditionalFormatting>
  <conditionalFormatting sqref="AU10">
    <cfRule type="containsText" dxfId="4391" priority="406" operator="containsText" text="BAJA">
      <formula>NOT(ISERROR(SEARCH("BAJA",AU10)))</formula>
    </cfRule>
    <cfRule type="containsText" dxfId="4390" priority="407" operator="containsText" text="MEDIA">
      <formula>NOT(ISERROR(SEARCH("MEDIA",AU10)))</formula>
    </cfRule>
    <cfRule type="containsText" dxfId="4389" priority="408" operator="containsText" text="ALTA">
      <formula>NOT(ISERROR(SEARCH("ALTA",AU10)))</formula>
    </cfRule>
  </conditionalFormatting>
  <conditionalFormatting sqref="AU11">
    <cfRule type="containsText" dxfId="4388" priority="403" operator="containsText" text="BAJA">
      <formula>NOT(ISERROR(SEARCH("BAJA",AU11)))</formula>
    </cfRule>
    <cfRule type="containsText" dxfId="4387" priority="404" operator="containsText" text="MEDIA">
      <formula>NOT(ISERROR(SEARCH("MEDIA",AU11)))</formula>
    </cfRule>
    <cfRule type="containsText" dxfId="4386" priority="405" operator="containsText" text="ALTA">
      <formula>NOT(ISERROR(SEARCH("ALTA",AU11)))</formula>
    </cfRule>
  </conditionalFormatting>
  <conditionalFormatting sqref="AU12">
    <cfRule type="containsText" dxfId="4385" priority="400" operator="containsText" text="BAJA">
      <formula>NOT(ISERROR(SEARCH("BAJA",AU12)))</formula>
    </cfRule>
    <cfRule type="containsText" dxfId="4384" priority="401" operator="containsText" text="MEDIA">
      <formula>NOT(ISERROR(SEARCH("MEDIA",AU12)))</formula>
    </cfRule>
    <cfRule type="containsText" dxfId="4383" priority="402" operator="containsText" text="ALTA">
      <formula>NOT(ISERROR(SEARCH("ALTA",AU12)))</formula>
    </cfRule>
  </conditionalFormatting>
  <conditionalFormatting sqref="AX10">
    <cfRule type="cellIs" dxfId="4382" priority="462" operator="equal">
      <formula>100%</formula>
    </cfRule>
    <cfRule type="cellIs" dxfId="4381" priority="463" operator="equal">
      <formula>80%</formula>
    </cfRule>
    <cfRule type="cellIs" dxfId="4380" priority="464" operator="equal">
      <formula>60%</formula>
    </cfRule>
    <cfRule type="cellIs" dxfId="4379" priority="465" operator="equal">
      <formula>40%</formula>
    </cfRule>
    <cfRule type="cellIs" dxfId="4378" priority="466" operator="equal">
      <formula>0.2</formula>
    </cfRule>
    <cfRule type="containsText" dxfId="4377" priority="480" operator="containsText" text="Extremo">
      <formula>NOT(ISERROR(SEARCH("Extremo",AX10)))</formula>
    </cfRule>
    <cfRule type="containsText" dxfId="4376" priority="481" operator="containsText" text="Alto">
      <formula>NOT(ISERROR(SEARCH("Alto",AX10)))</formula>
    </cfRule>
    <cfRule type="containsText" dxfId="4375" priority="482" operator="containsText" text="Bajo">
      <formula>NOT(ISERROR(SEARCH("Bajo",AX10)))</formula>
    </cfRule>
    <cfRule type="containsText" dxfId="4374" priority="493" operator="containsText" text="Catastrófico">
      <formula>NOT(ISERROR(SEARCH("Catastrófico",AX10)))</formula>
    </cfRule>
    <cfRule type="containsText" dxfId="4373" priority="494" operator="containsText" text="Mayor">
      <formula>NOT(ISERROR(SEARCH("Mayor",AX10)))</formula>
    </cfRule>
    <cfRule type="containsText" dxfId="4372" priority="495" operator="containsText" text="Moderado">
      <formula>NOT(ISERROR(SEARCH("Moderado",AX10)))</formula>
    </cfRule>
    <cfRule type="containsText" dxfId="4371" priority="496" operator="containsText" text="Menor">
      <formula>NOT(ISERROR(SEARCH("Menor",AX10)))</formula>
    </cfRule>
    <cfRule type="containsText" dxfId="4370" priority="497" operator="containsText" text="Leve">
      <formula>NOT(ISERROR(SEARCH("Leve",AX10)))</formula>
    </cfRule>
    <cfRule type="containsText" dxfId="4369" priority="503" operator="containsText" text="Muy a">
      <formula>NOT(ISERROR(SEARCH("Muy a",AX10)))</formula>
    </cfRule>
    <cfRule type="containsText" dxfId="4368" priority="504" operator="containsText" text="Muy b">
      <formula>NOT(ISERROR(SEARCH("Muy b",AX10)))</formula>
    </cfRule>
    <cfRule type="containsText" dxfId="4367" priority="505" operator="containsText" text="Baja">
      <formula>NOT(ISERROR(SEARCH("Baja",AX10)))</formula>
    </cfRule>
    <cfRule type="containsText" dxfId="4366" priority="506" operator="containsText" text="Media">
      <formula>NOT(ISERROR(SEARCH("Media",AX10)))</formula>
    </cfRule>
    <cfRule type="containsText" dxfId="4365" priority="507" operator="containsText" text="Alta">
      <formula>NOT(ISERROR(SEARCH("Alta",AX10)))</formula>
    </cfRule>
  </conditionalFormatting>
  <conditionalFormatting sqref="V10">
    <cfRule type="containsText" dxfId="4364" priority="498" operator="containsText" text="Muy a">
      <formula>NOT(ISERROR(SEARCH("Muy a",V10)))</formula>
    </cfRule>
    <cfRule type="containsText" dxfId="4363" priority="499" operator="containsText" text="Muy b">
      <formula>NOT(ISERROR(SEARCH("Muy b",V10)))</formula>
    </cfRule>
    <cfRule type="containsText" dxfId="4362" priority="500" operator="containsText" text="Baja">
      <formula>NOT(ISERROR(SEARCH("Baja",V10)))</formula>
    </cfRule>
    <cfRule type="containsText" dxfId="4361" priority="501" operator="containsText" text="Media">
      <formula>NOT(ISERROR(SEARCH("Media",V10)))</formula>
    </cfRule>
    <cfRule type="containsText" dxfId="4360" priority="502" operator="containsText" text="Alta">
      <formula>NOT(ISERROR(SEARCH("Alta",V10)))</formula>
    </cfRule>
  </conditionalFormatting>
  <conditionalFormatting sqref="X10">
    <cfRule type="containsText" dxfId="4359" priority="483" operator="containsText" text="Catastrófico">
      <formula>NOT(ISERROR(SEARCH("Catastrófico",X10)))</formula>
    </cfRule>
    <cfRule type="containsText" dxfId="4358" priority="484" operator="containsText" text="Mayor">
      <formula>NOT(ISERROR(SEARCH("Mayor",X10)))</formula>
    </cfRule>
    <cfRule type="containsText" dxfId="4357" priority="485" operator="containsText" text="Moderado">
      <formula>NOT(ISERROR(SEARCH("Moderado",X10)))</formula>
    </cfRule>
    <cfRule type="containsText" dxfId="4356" priority="486" operator="containsText" text="Menor">
      <formula>NOT(ISERROR(SEARCH("Menor",X10)))</formula>
    </cfRule>
    <cfRule type="containsText" dxfId="4355" priority="487" operator="containsText" text="Leve">
      <formula>NOT(ISERROR(SEARCH("Leve",X10)))</formula>
    </cfRule>
    <cfRule type="containsText" dxfId="4354" priority="488" operator="containsText" text="Muy a">
      <formula>NOT(ISERROR(SEARCH("Muy a",X10)))</formula>
    </cfRule>
    <cfRule type="containsText" dxfId="4353" priority="489" operator="containsText" text="Muy b">
      <formula>NOT(ISERROR(SEARCH("Muy b",X10)))</formula>
    </cfRule>
    <cfRule type="containsText" dxfId="4352" priority="490" operator="containsText" text="Baja">
      <formula>NOT(ISERROR(SEARCH("Baja",X10)))</formula>
    </cfRule>
    <cfRule type="containsText" dxfId="4351" priority="491" operator="containsText" text="Media">
      <formula>NOT(ISERROR(SEARCH("Media",X10)))</formula>
    </cfRule>
    <cfRule type="containsText" dxfId="4350" priority="492" operator="containsText" text="Alta">
      <formula>NOT(ISERROR(SEARCH("Alta",X10)))</formula>
    </cfRule>
  </conditionalFormatting>
  <conditionalFormatting sqref="Z10">
    <cfRule type="containsText" dxfId="4349" priority="467" operator="containsText" text="Extremo">
      <formula>NOT(ISERROR(SEARCH("Extremo",Z10)))</formula>
    </cfRule>
    <cfRule type="containsText" dxfId="4348" priority="468" operator="containsText" text="Alto">
      <formula>NOT(ISERROR(SEARCH("Alto",Z10)))</formula>
    </cfRule>
    <cfRule type="containsText" dxfId="4347" priority="469" operator="containsText" text="Bajo">
      <formula>NOT(ISERROR(SEARCH("Bajo",Z10)))</formula>
    </cfRule>
    <cfRule type="containsText" dxfId="4346" priority="470" operator="containsText" text="Catastrófico">
      <formula>NOT(ISERROR(SEARCH("Catastrófico",Z10)))</formula>
    </cfRule>
    <cfRule type="containsText" dxfId="4345" priority="471" operator="containsText" text="Mayor">
      <formula>NOT(ISERROR(SEARCH("Mayor",Z10)))</formula>
    </cfRule>
    <cfRule type="containsText" dxfId="4344" priority="472" operator="containsText" text="Moderado">
      <formula>NOT(ISERROR(SEARCH("Moderado",Z10)))</formula>
    </cfRule>
    <cfRule type="containsText" dxfId="4343" priority="473" operator="containsText" text="Menor">
      <formula>NOT(ISERROR(SEARCH("Menor",Z10)))</formula>
    </cfRule>
    <cfRule type="containsText" dxfId="4342" priority="474" operator="containsText" text="Leve">
      <formula>NOT(ISERROR(SEARCH("Leve",Z10)))</formula>
    </cfRule>
    <cfRule type="containsText" dxfId="4341" priority="475" operator="containsText" text="Muy a">
      <formula>NOT(ISERROR(SEARCH("Muy a",Z10)))</formula>
    </cfRule>
    <cfRule type="containsText" dxfId="4340" priority="476" operator="containsText" text="Muy b">
      <formula>NOT(ISERROR(SEARCH("Muy b",Z10)))</formula>
    </cfRule>
    <cfRule type="containsText" dxfId="4339" priority="477" operator="containsText" text="Baja">
      <formula>NOT(ISERROR(SEARCH("Baja",Z10)))</formula>
    </cfRule>
    <cfRule type="containsText" dxfId="4338" priority="478" operator="containsText" text="Media">
      <formula>NOT(ISERROR(SEARCH("Media",Z10)))</formula>
    </cfRule>
    <cfRule type="containsText" dxfId="4337" priority="479" operator="containsText" text="Alta">
      <formula>NOT(ISERROR(SEARCH("Alta",Z10)))</formula>
    </cfRule>
  </conditionalFormatting>
  <conditionalFormatting sqref="Y10">
    <cfRule type="cellIs" dxfId="4336" priority="444" operator="equal">
      <formula>100%</formula>
    </cfRule>
    <cfRule type="cellIs" dxfId="4335" priority="445" operator="equal">
      <formula>80%</formula>
    </cfRule>
    <cfRule type="cellIs" dxfId="4334" priority="446" operator="equal">
      <formula>60%</formula>
    </cfRule>
    <cfRule type="cellIs" dxfId="4333" priority="447" operator="equal">
      <formula>40%</formula>
    </cfRule>
    <cfRule type="cellIs" dxfId="4332" priority="448" operator="equal">
      <formula>0.2</formula>
    </cfRule>
    <cfRule type="containsText" dxfId="4331" priority="449" operator="containsText" text="Extremo">
      <formula>NOT(ISERROR(SEARCH("Extremo",Y10)))</formula>
    </cfRule>
    <cfRule type="containsText" dxfId="4330" priority="450" operator="containsText" text="Alto">
      <formula>NOT(ISERROR(SEARCH("Alto",Y10)))</formula>
    </cfRule>
    <cfRule type="containsText" dxfId="4329" priority="451" operator="containsText" text="Bajo">
      <formula>NOT(ISERROR(SEARCH("Bajo",Y10)))</formula>
    </cfRule>
    <cfRule type="containsText" dxfId="4328" priority="452" operator="containsText" text="Catastrófico">
      <formula>NOT(ISERROR(SEARCH("Catastrófico",Y10)))</formula>
    </cfRule>
    <cfRule type="containsText" dxfId="4327" priority="453" operator="containsText" text="Mayor">
      <formula>NOT(ISERROR(SEARCH("Mayor",Y10)))</formula>
    </cfRule>
    <cfRule type="containsText" dxfId="4326" priority="454" operator="containsText" text="Moderado">
      <formula>NOT(ISERROR(SEARCH("Moderado",Y10)))</formula>
    </cfRule>
    <cfRule type="containsText" dxfId="4325" priority="455" operator="containsText" text="Menor">
      <formula>NOT(ISERROR(SEARCH("Menor",Y10)))</formula>
    </cfRule>
    <cfRule type="containsText" dxfId="4324" priority="456" operator="containsText" text="Leve">
      <formula>NOT(ISERROR(SEARCH("Leve",Y10)))</formula>
    </cfRule>
    <cfRule type="containsText" dxfId="4323" priority="457" operator="containsText" text="Muy a">
      <formula>NOT(ISERROR(SEARCH("Muy a",Y10)))</formula>
    </cfRule>
    <cfRule type="containsText" dxfId="4322" priority="458" operator="containsText" text="Muy b">
      <formula>NOT(ISERROR(SEARCH("Muy b",Y10)))</formula>
    </cfRule>
    <cfRule type="containsText" dxfId="4321" priority="459" operator="containsText" text="Baja">
      <formula>NOT(ISERROR(SEARCH("Baja",Y10)))</formula>
    </cfRule>
    <cfRule type="containsText" dxfId="4320" priority="460" operator="containsText" text="Media">
      <formula>NOT(ISERROR(SEARCH("Media",Y10)))</formula>
    </cfRule>
    <cfRule type="containsText" dxfId="4319" priority="461" operator="containsText" text="Alta">
      <formula>NOT(ISERROR(SEARCH("Alta",Y10)))</formula>
    </cfRule>
  </conditionalFormatting>
  <conditionalFormatting sqref="W10">
    <cfRule type="cellIs" dxfId="4318" priority="426" operator="equal">
      <formula>100%</formula>
    </cfRule>
    <cfRule type="cellIs" dxfId="4317" priority="427" operator="equal">
      <formula>80%</formula>
    </cfRule>
    <cfRule type="cellIs" dxfId="4316" priority="428" operator="equal">
      <formula>60%</formula>
    </cfRule>
    <cfRule type="cellIs" dxfId="4315" priority="429" operator="equal">
      <formula>40%</formula>
    </cfRule>
    <cfRule type="cellIs" dxfId="4314" priority="430" operator="equal">
      <formula>0.2</formula>
    </cfRule>
    <cfRule type="containsText" dxfId="4313" priority="431" operator="containsText" text="Extremo">
      <formula>NOT(ISERROR(SEARCH("Extremo",W10)))</formula>
    </cfRule>
    <cfRule type="containsText" dxfId="4312" priority="432" operator="containsText" text="Alto">
      <formula>NOT(ISERROR(SEARCH("Alto",W10)))</formula>
    </cfRule>
    <cfRule type="containsText" dxfId="4311" priority="433" operator="containsText" text="Bajo">
      <formula>NOT(ISERROR(SEARCH("Bajo",W10)))</formula>
    </cfRule>
    <cfRule type="containsText" dxfId="4310" priority="434" operator="containsText" text="Catastrófico">
      <formula>NOT(ISERROR(SEARCH("Catastrófico",W10)))</formula>
    </cfRule>
    <cfRule type="containsText" dxfId="4309" priority="435" operator="containsText" text="Mayor">
      <formula>NOT(ISERROR(SEARCH("Mayor",W10)))</formula>
    </cfRule>
    <cfRule type="containsText" dxfId="4308" priority="436" operator="containsText" text="Moderado">
      <formula>NOT(ISERROR(SEARCH("Moderado",W10)))</formula>
    </cfRule>
    <cfRule type="containsText" dxfId="4307" priority="437" operator="containsText" text="Menor">
      <formula>NOT(ISERROR(SEARCH("Menor",W10)))</formula>
    </cfRule>
    <cfRule type="containsText" dxfId="4306" priority="438" operator="containsText" text="Leve">
      <formula>NOT(ISERROR(SEARCH("Leve",W10)))</formula>
    </cfRule>
    <cfRule type="containsText" dxfId="4305" priority="439" operator="containsText" text="Muy a">
      <formula>NOT(ISERROR(SEARCH("Muy a",W10)))</formula>
    </cfRule>
    <cfRule type="containsText" dxfId="4304" priority="440" operator="containsText" text="Muy b">
      <formula>NOT(ISERROR(SEARCH("Muy b",W10)))</formula>
    </cfRule>
    <cfRule type="containsText" dxfId="4303" priority="441" operator="containsText" text="Baja">
      <formula>NOT(ISERROR(SEARCH("Baja",W10)))</formula>
    </cfRule>
    <cfRule type="containsText" dxfId="4302" priority="442" operator="containsText" text="Media">
      <formula>NOT(ISERROR(SEARCH("Media",W10)))</formula>
    </cfRule>
    <cfRule type="containsText" dxfId="4301" priority="443" operator="containsText" text="Alta">
      <formula>NOT(ISERROR(SEARCH("Alta",W10)))</formula>
    </cfRule>
  </conditionalFormatting>
  <conditionalFormatting sqref="AA10">
    <cfRule type="cellIs" dxfId="4300" priority="409" operator="equal">
      <formula>100%</formula>
    </cfRule>
    <cfRule type="cellIs" dxfId="4299" priority="410" operator="equal">
      <formula>75%</formula>
    </cfRule>
    <cfRule type="cellIs" dxfId="4298" priority="411" operator="equal">
      <formula>50%</formula>
    </cfRule>
    <cfRule type="cellIs" dxfId="4297" priority="412" operator="equal">
      <formula>25%</formula>
    </cfRule>
    <cfRule type="containsText" dxfId="4296" priority="413" operator="containsText" text="Extremo">
      <formula>NOT(ISERROR(SEARCH("Extremo",AA10)))</formula>
    </cfRule>
    <cfRule type="containsText" dxfId="4295" priority="414" operator="containsText" text="Alto">
      <formula>NOT(ISERROR(SEARCH("Alto",AA10)))</formula>
    </cfRule>
    <cfRule type="containsText" dxfId="4294" priority="415" operator="containsText" text="Bajo">
      <formula>NOT(ISERROR(SEARCH("Bajo",AA10)))</formula>
    </cfRule>
    <cfRule type="containsText" dxfId="4293" priority="416" operator="containsText" text="Catastrófico">
      <formula>NOT(ISERROR(SEARCH("Catastrófico",AA10)))</formula>
    </cfRule>
    <cfRule type="containsText" dxfId="4292" priority="417" operator="containsText" text="Mayor">
      <formula>NOT(ISERROR(SEARCH("Mayor",AA10)))</formula>
    </cfRule>
    <cfRule type="containsText" dxfId="4291" priority="418" operator="containsText" text="Moderado">
      <formula>NOT(ISERROR(SEARCH("Moderado",AA10)))</formula>
    </cfRule>
    <cfRule type="containsText" dxfId="4290" priority="419" operator="containsText" text="Menor">
      <formula>NOT(ISERROR(SEARCH("Menor",AA10)))</formula>
    </cfRule>
    <cfRule type="containsText" dxfId="4289" priority="420" operator="containsText" text="Leve">
      <formula>NOT(ISERROR(SEARCH("Leve",AA10)))</formula>
    </cfRule>
    <cfRule type="containsText" dxfId="4288" priority="421" operator="containsText" text="Muy a">
      <formula>NOT(ISERROR(SEARCH("Muy a",AA10)))</formula>
    </cfRule>
    <cfRule type="containsText" dxfId="4287" priority="422" operator="containsText" text="Muy b">
      <formula>NOT(ISERROR(SEARCH("Muy b",AA10)))</formula>
    </cfRule>
    <cfRule type="containsText" dxfId="4286" priority="423" operator="containsText" text="Baja">
      <formula>NOT(ISERROR(SEARCH("Baja",AA10)))</formula>
    </cfRule>
    <cfRule type="containsText" dxfId="4285" priority="424" operator="containsText" text="Media">
      <formula>NOT(ISERROR(SEARCH("Media",AA10)))</formula>
    </cfRule>
    <cfRule type="containsText" dxfId="4284" priority="425" operator="containsText" text="Alta">
      <formula>NOT(ISERROR(SEARCH("Alta",AA10)))</formula>
    </cfRule>
  </conditionalFormatting>
  <conditionalFormatting sqref="AW10">
    <cfRule type="containsText" dxfId="4283" priority="387" operator="containsText" text="Extremo">
      <formula>NOT(ISERROR(SEARCH("Extremo",AW10)))</formula>
    </cfRule>
    <cfRule type="containsText" dxfId="4282" priority="388" operator="containsText" text="Alto">
      <formula>NOT(ISERROR(SEARCH("Alto",AW10)))</formula>
    </cfRule>
    <cfRule type="containsText" dxfId="4281" priority="389" operator="containsText" text="Bajo">
      <formula>NOT(ISERROR(SEARCH("Bajo",AW10)))</formula>
    </cfRule>
    <cfRule type="containsText" dxfId="4280" priority="390" operator="containsText" text="Catastrófico">
      <formula>NOT(ISERROR(SEARCH("Catastrófico",AW10)))</formula>
    </cfRule>
    <cfRule type="containsText" dxfId="4279" priority="391" operator="containsText" text="Mayor">
      <formula>NOT(ISERROR(SEARCH("Mayor",AW10)))</formula>
    </cfRule>
    <cfRule type="containsText" dxfId="4278" priority="392" operator="containsText" text="Moderado">
      <formula>NOT(ISERROR(SEARCH("Moderado",AW10)))</formula>
    </cfRule>
    <cfRule type="containsText" dxfId="4277" priority="393" operator="containsText" text="Menor">
      <formula>NOT(ISERROR(SEARCH("Menor",AW10)))</formula>
    </cfRule>
    <cfRule type="containsText" dxfId="4276" priority="394" operator="containsText" text="Leve">
      <formula>NOT(ISERROR(SEARCH("Leve",AW10)))</formula>
    </cfRule>
    <cfRule type="containsText" dxfId="4275" priority="395" operator="containsText" text="Muy a">
      <formula>NOT(ISERROR(SEARCH("Muy a",AW10)))</formula>
    </cfRule>
    <cfRule type="containsText" dxfId="4274" priority="396" operator="containsText" text="Muy b">
      <formula>NOT(ISERROR(SEARCH("Muy b",AW10)))</formula>
    </cfRule>
    <cfRule type="containsText" dxfId="4273" priority="397" operator="containsText" text="Baja">
      <formula>NOT(ISERROR(SEARCH("Baja",AW10)))</formula>
    </cfRule>
    <cfRule type="containsText" dxfId="4272" priority="398" operator="containsText" text="Media">
      <formula>NOT(ISERROR(SEARCH("Media",AW10)))</formula>
    </cfRule>
    <cfRule type="containsText" dxfId="4271" priority="399" operator="containsText" text="Alta">
      <formula>NOT(ISERROR(SEARCH("Alta",AW10)))</formula>
    </cfRule>
  </conditionalFormatting>
  <conditionalFormatting sqref="AV10">
    <cfRule type="cellIs" dxfId="4270" priority="380" operator="greaterThan">
      <formula>75%</formula>
    </cfRule>
    <cfRule type="cellIs" dxfId="4269" priority="381" operator="between">
      <formula>51%</formula>
      <formula>75%</formula>
    </cfRule>
    <cfRule type="cellIs" dxfId="4268" priority="382" operator="between">
      <formula>26%</formula>
      <formula>50%</formula>
    </cfRule>
    <cfRule type="cellIs" dxfId="4267" priority="383" operator="between">
      <formula>0%</formula>
      <formula>25%</formula>
    </cfRule>
    <cfRule type="containsText" dxfId="4266" priority="384" operator="containsText" text="BAJA">
      <formula>NOT(ISERROR(SEARCH("BAJA",AV10)))</formula>
    </cfRule>
    <cfRule type="containsText" dxfId="4265" priority="385" operator="containsText" text="MEDIA">
      <formula>NOT(ISERROR(SEARCH("MEDIA",AV10)))</formula>
    </cfRule>
    <cfRule type="containsText" dxfId="4264" priority="386" operator="containsText" text="ALTA">
      <formula>NOT(ISERROR(SEARCH("ALTA",AV10)))</formula>
    </cfRule>
  </conditionalFormatting>
  <conditionalFormatting sqref="AV11">
    <cfRule type="cellIs" dxfId="4263" priority="373" operator="greaterThan">
      <formula>75%</formula>
    </cfRule>
    <cfRule type="cellIs" dxfId="4262" priority="374" operator="between">
      <formula>51%</formula>
      <formula>75%</formula>
    </cfRule>
    <cfRule type="cellIs" dxfId="4261" priority="375" operator="between">
      <formula>26%</formula>
      <formula>50%</formula>
    </cfRule>
    <cfRule type="cellIs" dxfId="4260" priority="376" operator="between">
      <formula>0%</formula>
      <formula>25%</formula>
    </cfRule>
    <cfRule type="containsText" dxfId="4259" priority="377" operator="containsText" text="BAJA">
      <formula>NOT(ISERROR(SEARCH("BAJA",AV11)))</formula>
    </cfRule>
    <cfRule type="containsText" dxfId="4258" priority="378" operator="containsText" text="MEDIA">
      <formula>NOT(ISERROR(SEARCH("MEDIA",AV11)))</formula>
    </cfRule>
    <cfRule type="containsText" dxfId="4257" priority="379" operator="containsText" text="ALTA">
      <formula>NOT(ISERROR(SEARCH("ALTA",AV11)))</formula>
    </cfRule>
  </conditionalFormatting>
  <conditionalFormatting sqref="AD10">
    <cfRule type="containsText" dxfId="4256" priority="370" operator="containsText" text="BAJA">
      <formula>NOT(ISERROR(SEARCH("BAJA",AD10)))</formula>
    </cfRule>
    <cfRule type="containsText" dxfId="4255" priority="371" operator="containsText" text="MEDIA">
      <formula>NOT(ISERROR(SEARCH("MEDIA",AD10)))</formula>
    </cfRule>
    <cfRule type="containsText" dxfId="4254" priority="372" operator="containsText" text="ALTA">
      <formula>NOT(ISERROR(SEARCH("ALTA",AD10)))</formula>
    </cfRule>
  </conditionalFormatting>
  <conditionalFormatting sqref="AL10">
    <cfRule type="containsText" dxfId="4253" priority="367" operator="containsText" text="BAJA">
      <formula>NOT(ISERROR(SEARCH("BAJA",AL10)))</formula>
    </cfRule>
    <cfRule type="containsText" dxfId="4252" priority="368" operator="containsText" text="MEDIA">
      <formula>NOT(ISERROR(SEARCH("MEDIA",AL10)))</formula>
    </cfRule>
    <cfRule type="containsText" dxfId="4251" priority="369" operator="containsText" text="ALTA">
      <formula>NOT(ISERROR(SEARCH("ALTA",AL10)))</formula>
    </cfRule>
  </conditionalFormatting>
  <conditionalFormatting sqref="AN10">
    <cfRule type="containsText" dxfId="4250" priority="364" operator="containsText" text="BAJA">
      <formula>NOT(ISERROR(SEARCH("BAJA",AN10)))</formula>
    </cfRule>
    <cfRule type="containsText" dxfId="4249" priority="365" operator="containsText" text="MEDIA">
      <formula>NOT(ISERROR(SEARCH("MEDIA",AN10)))</formula>
    </cfRule>
    <cfRule type="containsText" dxfId="4248" priority="366" operator="containsText" text="ALTA">
      <formula>NOT(ISERROR(SEARCH("ALTA",AN10)))</formula>
    </cfRule>
  </conditionalFormatting>
  <conditionalFormatting sqref="AN11">
    <cfRule type="containsText" dxfId="4247" priority="361" operator="containsText" text="BAJA">
      <formula>NOT(ISERROR(SEARCH("BAJA",AN11)))</formula>
    </cfRule>
    <cfRule type="containsText" dxfId="4246" priority="362" operator="containsText" text="MEDIA">
      <formula>NOT(ISERROR(SEARCH("MEDIA",AN11)))</formula>
    </cfRule>
    <cfRule type="containsText" dxfId="4245" priority="363" operator="containsText" text="ALTA">
      <formula>NOT(ISERROR(SEARCH("ALTA",AN11)))</formula>
    </cfRule>
  </conditionalFormatting>
  <conditionalFormatting sqref="AS10:AS11">
    <cfRule type="containsText" dxfId="4244" priority="358" operator="containsText" text="BAJA">
      <formula>NOT(ISERROR(SEARCH("BAJA",AS10)))</formula>
    </cfRule>
    <cfRule type="containsText" dxfId="4243" priority="359" operator="containsText" text="MEDIA">
      <formula>NOT(ISERROR(SEARCH("MEDIA",AS10)))</formula>
    </cfRule>
    <cfRule type="containsText" dxfId="4242" priority="360" operator="containsText" text="ALTA">
      <formula>NOT(ISERROR(SEARCH("ALTA",AS10)))</formula>
    </cfRule>
  </conditionalFormatting>
  <conditionalFormatting sqref="AS11">
    <cfRule type="containsText" dxfId="4241" priority="355" operator="containsText" text="BAJA">
      <formula>NOT(ISERROR(SEARCH("BAJA",AS11)))</formula>
    </cfRule>
    <cfRule type="containsText" dxfId="4240" priority="356" operator="containsText" text="MEDIA">
      <formula>NOT(ISERROR(SEARCH("MEDIA",AS11)))</formula>
    </cfRule>
    <cfRule type="containsText" dxfId="4239" priority="357" operator="containsText" text="ALTA">
      <formula>NOT(ISERROR(SEARCH("ALTA",AS11)))</formula>
    </cfRule>
  </conditionalFormatting>
  <conditionalFormatting sqref="AS10">
    <cfRule type="containsText" dxfId="4238" priority="352" operator="containsText" text="BAJA">
      <formula>NOT(ISERROR(SEARCH("BAJA",AS10)))</formula>
    </cfRule>
    <cfRule type="containsText" dxfId="4237" priority="353" operator="containsText" text="MEDIA">
      <formula>NOT(ISERROR(SEARCH("MEDIA",AS10)))</formula>
    </cfRule>
    <cfRule type="containsText" dxfId="4236" priority="354" operator="containsText" text="ALTA">
      <formula>NOT(ISERROR(SEARCH("ALTA",AS10)))</formula>
    </cfRule>
  </conditionalFormatting>
  <conditionalFormatting sqref="AS11">
    <cfRule type="containsText" dxfId="4235" priority="349" operator="containsText" text="BAJA">
      <formula>NOT(ISERROR(SEARCH("BAJA",AS11)))</formula>
    </cfRule>
    <cfRule type="containsText" dxfId="4234" priority="350" operator="containsText" text="MEDIA">
      <formula>NOT(ISERROR(SEARCH("MEDIA",AS11)))</formula>
    </cfRule>
    <cfRule type="containsText" dxfId="4233" priority="351" operator="containsText" text="ALTA">
      <formula>NOT(ISERROR(SEARCH("ALTA",AS11)))</formula>
    </cfRule>
  </conditionalFormatting>
  <conditionalFormatting sqref="AP10">
    <cfRule type="containsText" dxfId="4232" priority="346" operator="containsText" text="BAJA">
      <formula>NOT(ISERROR(SEARCH("BAJA",AP10)))</formula>
    </cfRule>
    <cfRule type="containsText" dxfId="4231" priority="347" operator="containsText" text="MEDIA">
      <formula>NOT(ISERROR(SEARCH("MEDIA",AP10)))</formula>
    </cfRule>
    <cfRule type="containsText" dxfId="4230" priority="348" operator="containsText" text="ALTA">
      <formula>NOT(ISERROR(SEARCH("ALTA",AP10)))</formula>
    </cfRule>
  </conditionalFormatting>
  <conditionalFormatting sqref="AP11">
    <cfRule type="containsText" dxfId="4229" priority="343" operator="containsText" text="BAJA">
      <formula>NOT(ISERROR(SEARCH("BAJA",AP11)))</formula>
    </cfRule>
    <cfRule type="containsText" dxfId="4228" priority="344" operator="containsText" text="MEDIA">
      <formula>NOT(ISERROR(SEARCH("MEDIA",AP11)))</formula>
    </cfRule>
    <cfRule type="containsText" dxfId="4227" priority="345" operator="containsText" text="ALTA">
      <formula>NOT(ISERROR(SEARCH("ALTA",AP11)))</formula>
    </cfRule>
  </conditionalFormatting>
  <conditionalFormatting sqref="AQ10">
    <cfRule type="containsText" dxfId="4226" priority="340" operator="containsText" text="BAJA">
      <formula>NOT(ISERROR(SEARCH("BAJA",AQ10)))</formula>
    </cfRule>
    <cfRule type="containsText" dxfId="4225" priority="341" operator="containsText" text="MEDIA">
      <formula>NOT(ISERROR(SEARCH("MEDIA",AQ10)))</formula>
    </cfRule>
    <cfRule type="containsText" dxfId="4224" priority="342" operator="containsText" text="ALTA">
      <formula>NOT(ISERROR(SEARCH("ALTA",AQ10)))</formula>
    </cfRule>
  </conditionalFormatting>
  <conditionalFormatting sqref="AV12">
    <cfRule type="cellIs" dxfId="4223" priority="333" operator="greaterThan">
      <formula>75%</formula>
    </cfRule>
    <cfRule type="cellIs" dxfId="4222" priority="334" operator="between">
      <formula>51%</formula>
      <formula>75%</formula>
    </cfRule>
    <cfRule type="cellIs" dxfId="4221" priority="335" operator="between">
      <formula>26%</formula>
      <formula>50%</formula>
    </cfRule>
    <cfRule type="cellIs" dxfId="4220" priority="336" operator="between">
      <formula>0%</formula>
      <formula>25%</formula>
    </cfRule>
    <cfRule type="containsText" dxfId="4219" priority="337" operator="containsText" text="BAJA">
      <formula>NOT(ISERROR(SEARCH("BAJA",AV12)))</formula>
    </cfRule>
    <cfRule type="containsText" dxfId="4218" priority="338" operator="containsText" text="MEDIA">
      <formula>NOT(ISERROR(SEARCH("MEDIA",AV12)))</formula>
    </cfRule>
    <cfRule type="containsText" dxfId="4217" priority="339" operator="containsText" text="ALTA">
      <formula>NOT(ISERROR(SEARCH("ALTA",AV12)))</formula>
    </cfRule>
  </conditionalFormatting>
  <conditionalFormatting sqref="S10">
    <cfRule type="cellIs" dxfId="4216" priority="315" operator="equal">
      <formula>100%</formula>
    </cfRule>
    <cfRule type="cellIs" dxfId="4215" priority="316" operator="equal">
      <formula>80%</formula>
    </cfRule>
    <cfRule type="cellIs" dxfId="4214" priority="317" operator="equal">
      <formula>60%</formula>
    </cfRule>
    <cfRule type="cellIs" dxfId="4213" priority="318" operator="equal">
      <formula>40%</formula>
    </cfRule>
    <cfRule type="cellIs" dxfId="4212" priority="319" operator="equal">
      <formula>0.2</formula>
    </cfRule>
    <cfRule type="containsText" dxfId="4211" priority="320" operator="containsText" text="Extremo">
      <formula>NOT(ISERROR(SEARCH("Extremo",S10)))</formula>
    </cfRule>
    <cfRule type="containsText" dxfId="4210" priority="321" operator="containsText" text="Alto">
      <formula>NOT(ISERROR(SEARCH("Alto",S10)))</formula>
    </cfRule>
    <cfRule type="containsText" dxfId="4209" priority="322" operator="containsText" text="Bajo">
      <formula>NOT(ISERROR(SEARCH("Bajo",S10)))</formula>
    </cfRule>
    <cfRule type="containsText" dxfId="4208" priority="323" operator="containsText" text="Catastrófico">
      <formula>NOT(ISERROR(SEARCH("Catastrófico",S10)))</formula>
    </cfRule>
    <cfRule type="containsText" dxfId="4207" priority="324" operator="containsText" text="Mayor">
      <formula>NOT(ISERROR(SEARCH("Mayor",S10)))</formula>
    </cfRule>
    <cfRule type="containsText" dxfId="4206" priority="325" operator="containsText" text="Moderado">
      <formula>NOT(ISERROR(SEARCH("Moderado",S10)))</formula>
    </cfRule>
    <cfRule type="containsText" dxfId="4205" priority="326" operator="containsText" text="Menor">
      <formula>NOT(ISERROR(SEARCH("Menor",S10)))</formula>
    </cfRule>
    <cfRule type="containsText" dxfId="4204" priority="327" operator="containsText" text="Leve">
      <formula>NOT(ISERROR(SEARCH("Leve",S10)))</formula>
    </cfRule>
    <cfRule type="containsText" dxfId="4203" priority="328" operator="containsText" text="Muy a">
      <formula>NOT(ISERROR(SEARCH("Muy a",S10)))</formula>
    </cfRule>
    <cfRule type="containsText" dxfId="4202" priority="329" operator="containsText" text="Muy b">
      <formula>NOT(ISERROR(SEARCH("Muy b",S10)))</formula>
    </cfRule>
    <cfRule type="containsText" dxfId="4201" priority="330" operator="containsText" text="Baja">
      <formula>NOT(ISERROR(SEARCH("Baja",S10)))</formula>
    </cfRule>
    <cfRule type="containsText" dxfId="4200" priority="331" operator="containsText" text="Media">
      <formula>NOT(ISERROR(SEARCH("Media",S10)))</formula>
    </cfRule>
    <cfRule type="containsText" dxfId="4199" priority="332" operator="containsText" text="Alta">
      <formula>NOT(ISERROR(SEARCH("Alta",S10)))</formula>
    </cfRule>
  </conditionalFormatting>
  <conditionalFormatting sqref="T10">
    <cfRule type="cellIs" dxfId="4198" priority="297" operator="equal">
      <formula>100%</formula>
    </cfRule>
    <cfRule type="cellIs" dxfId="4197" priority="298" operator="equal">
      <formula>80%</formula>
    </cfRule>
    <cfRule type="cellIs" dxfId="4196" priority="299" operator="equal">
      <formula>60%</formula>
    </cfRule>
    <cfRule type="cellIs" dxfId="4195" priority="300" operator="equal">
      <formula>40%</formula>
    </cfRule>
    <cfRule type="cellIs" dxfId="4194" priority="301" operator="equal">
      <formula>0.2</formula>
    </cfRule>
    <cfRule type="containsText" dxfId="4193" priority="302" operator="containsText" text="Extremo">
      <formula>NOT(ISERROR(SEARCH("Extremo",T10)))</formula>
    </cfRule>
    <cfRule type="containsText" dxfId="4192" priority="303" operator="containsText" text="Alto">
      <formula>NOT(ISERROR(SEARCH("Alto",T10)))</formula>
    </cfRule>
    <cfRule type="containsText" dxfId="4191" priority="304" operator="containsText" text="Bajo">
      <formula>NOT(ISERROR(SEARCH("Bajo",T10)))</formula>
    </cfRule>
    <cfRule type="containsText" dxfId="4190" priority="305" operator="containsText" text="Catastrófico">
      <formula>NOT(ISERROR(SEARCH("Catastrófico",T10)))</formula>
    </cfRule>
    <cfRule type="containsText" dxfId="4189" priority="306" operator="containsText" text="Mayor">
      <formula>NOT(ISERROR(SEARCH("Mayor",T10)))</formula>
    </cfRule>
    <cfRule type="containsText" dxfId="4188" priority="307" operator="containsText" text="Moderado">
      <formula>NOT(ISERROR(SEARCH("Moderado",T10)))</formula>
    </cfRule>
    <cfRule type="containsText" dxfId="4187" priority="308" operator="containsText" text="Menor">
      <formula>NOT(ISERROR(SEARCH("Menor",T10)))</formula>
    </cfRule>
    <cfRule type="containsText" dxfId="4186" priority="309" operator="containsText" text="Leve">
      <formula>NOT(ISERROR(SEARCH("Leve",T10)))</formula>
    </cfRule>
    <cfRule type="containsText" dxfId="4185" priority="310" operator="containsText" text="Muy a">
      <formula>NOT(ISERROR(SEARCH("Muy a",T10)))</formula>
    </cfRule>
    <cfRule type="containsText" dxfId="4184" priority="311" operator="containsText" text="Muy b">
      <formula>NOT(ISERROR(SEARCH("Muy b",T10)))</formula>
    </cfRule>
    <cfRule type="containsText" dxfId="4183" priority="312" operator="containsText" text="Baja">
      <formula>NOT(ISERROR(SEARCH("Baja",T10)))</formula>
    </cfRule>
    <cfRule type="containsText" dxfId="4182" priority="313" operator="containsText" text="Media">
      <formula>NOT(ISERROR(SEARCH("Media",T10)))</formula>
    </cfRule>
    <cfRule type="containsText" dxfId="4181" priority="314" operator="containsText" text="Alta">
      <formula>NOT(ISERROR(SEARCH("Alta",T10)))</formula>
    </cfRule>
  </conditionalFormatting>
  <conditionalFormatting sqref="U10">
    <cfRule type="cellIs" dxfId="4180" priority="279" operator="equal">
      <formula>100%</formula>
    </cfRule>
    <cfRule type="cellIs" dxfId="4179" priority="280" operator="equal">
      <formula>80%</formula>
    </cfRule>
    <cfRule type="cellIs" dxfId="4178" priority="281" operator="equal">
      <formula>60%</formula>
    </cfRule>
    <cfRule type="cellIs" dxfId="4177" priority="282" operator="equal">
      <formula>40%</formula>
    </cfRule>
    <cfRule type="cellIs" dxfId="4176" priority="283" operator="equal">
      <formula>0.2</formula>
    </cfRule>
    <cfRule type="containsText" dxfId="4175" priority="284" operator="containsText" text="Extremo">
      <formula>NOT(ISERROR(SEARCH("Extremo",U10)))</formula>
    </cfRule>
    <cfRule type="containsText" dxfId="4174" priority="285" operator="containsText" text="Alto">
      <formula>NOT(ISERROR(SEARCH("Alto",U10)))</formula>
    </cfRule>
    <cfRule type="containsText" dxfId="4173" priority="286" operator="containsText" text="Bajo">
      <formula>NOT(ISERROR(SEARCH("Bajo",U10)))</formula>
    </cfRule>
    <cfRule type="containsText" dxfId="4172" priority="287" operator="containsText" text="Catastrófico">
      <formula>NOT(ISERROR(SEARCH("Catastrófico",U10)))</formula>
    </cfRule>
    <cfRule type="containsText" dxfId="4171" priority="288" operator="containsText" text="Mayor">
      <formula>NOT(ISERROR(SEARCH("Mayor",U10)))</formula>
    </cfRule>
    <cfRule type="containsText" dxfId="4170" priority="289" operator="containsText" text="Moderado">
      <formula>NOT(ISERROR(SEARCH("Moderado",U10)))</formula>
    </cfRule>
    <cfRule type="containsText" dxfId="4169" priority="290" operator="containsText" text="Menor">
      <formula>NOT(ISERROR(SEARCH("Menor",U10)))</formula>
    </cfRule>
    <cfRule type="containsText" dxfId="4168" priority="291" operator="containsText" text="Leve">
      <formula>NOT(ISERROR(SEARCH("Leve",U10)))</formula>
    </cfRule>
    <cfRule type="containsText" dxfId="4167" priority="292" operator="containsText" text="Muy a">
      <formula>NOT(ISERROR(SEARCH("Muy a",U10)))</formula>
    </cfRule>
    <cfRule type="containsText" dxfId="4166" priority="293" operator="containsText" text="Muy b">
      <formula>NOT(ISERROR(SEARCH("Muy b",U10)))</formula>
    </cfRule>
    <cfRule type="containsText" dxfId="4165" priority="294" operator="containsText" text="Baja">
      <formula>NOT(ISERROR(SEARCH("Baja",U10)))</formula>
    </cfRule>
    <cfRule type="containsText" dxfId="4164" priority="295" operator="containsText" text="Media">
      <formula>NOT(ISERROR(SEARCH("Media",U10)))</formula>
    </cfRule>
    <cfRule type="containsText" dxfId="4163" priority="296" operator="containsText" text="Alta">
      <formula>NOT(ISERROR(SEARCH("Alta",U10)))</formula>
    </cfRule>
  </conditionalFormatting>
  <conditionalFormatting sqref="AN12">
    <cfRule type="containsText" dxfId="4162" priority="276" operator="containsText" text="BAJA">
      <formula>NOT(ISERROR(SEARCH("BAJA",AN12)))</formula>
    </cfRule>
    <cfRule type="containsText" dxfId="4161" priority="277" operator="containsText" text="MEDIA">
      <formula>NOT(ISERROR(SEARCH("MEDIA",AN12)))</formula>
    </cfRule>
    <cfRule type="containsText" dxfId="4160" priority="278" operator="containsText" text="ALTA">
      <formula>NOT(ISERROR(SEARCH("ALTA",AN12)))</formula>
    </cfRule>
  </conditionalFormatting>
  <conditionalFormatting sqref="AL11">
    <cfRule type="containsText" dxfId="4159" priority="273" operator="containsText" text="BAJA">
      <formula>NOT(ISERROR(SEARCH("BAJA",AL11)))</formula>
    </cfRule>
    <cfRule type="containsText" dxfId="4158" priority="274" operator="containsText" text="MEDIA">
      <formula>NOT(ISERROR(SEARCH("MEDIA",AL11)))</formula>
    </cfRule>
    <cfRule type="containsText" dxfId="4157" priority="275" operator="containsText" text="ALTA">
      <formula>NOT(ISERROR(SEARCH("ALTA",AL11)))</formula>
    </cfRule>
  </conditionalFormatting>
  <conditionalFormatting sqref="AS12">
    <cfRule type="containsText" dxfId="4156" priority="270" operator="containsText" text="BAJA">
      <formula>NOT(ISERROR(SEARCH("BAJA",AS12)))</formula>
    </cfRule>
    <cfRule type="containsText" dxfId="4155" priority="271" operator="containsText" text="MEDIA">
      <formula>NOT(ISERROR(SEARCH("MEDIA",AS12)))</formula>
    </cfRule>
    <cfRule type="containsText" dxfId="4154" priority="272" operator="containsText" text="ALTA">
      <formula>NOT(ISERROR(SEARCH("ALTA",AS12)))</formula>
    </cfRule>
  </conditionalFormatting>
  <conditionalFormatting sqref="AS12">
    <cfRule type="containsText" dxfId="4153" priority="267" operator="containsText" text="BAJA">
      <formula>NOT(ISERROR(SEARCH("BAJA",AS12)))</formula>
    </cfRule>
    <cfRule type="containsText" dxfId="4152" priority="268" operator="containsText" text="MEDIA">
      <formula>NOT(ISERROR(SEARCH("MEDIA",AS12)))</formula>
    </cfRule>
    <cfRule type="containsText" dxfId="4151" priority="269" operator="containsText" text="ALTA">
      <formula>NOT(ISERROR(SEARCH("ALTA",AS12)))</formula>
    </cfRule>
  </conditionalFormatting>
  <conditionalFormatting sqref="AS12">
    <cfRule type="containsText" dxfId="4150" priority="264" operator="containsText" text="BAJA">
      <formula>NOT(ISERROR(SEARCH("BAJA",AS12)))</formula>
    </cfRule>
    <cfRule type="containsText" dxfId="4149" priority="265" operator="containsText" text="MEDIA">
      <formula>NOT(ISERROR(SEARCH("MEDIA",AS12)))</formula>
    </cfRule>
    <cfRule type="containsText" dxfId="4148" priority="266" operator="containsText" text="ALTA">
      <formula>NOT(ISERROR(SEARCH("ALTA",AS12)))</formula>
    </cfRule>
  </conditionalFormatting>
  <conditionalFormatting sqref="S13">
    <cfRule type="cellIs" dxfId="4147" priority="246" operator="equal">
      <formula>100%</formula>
    </cfRule>
    <cfRule type="cellIs" dxfId="4146" priority="247" operator="equal">
      <formula>80%</formula>
    </cfRule>
    <cfRule type="cellIs" dxfId="4145" priority="248" operator="equal">
      <formula>60%</formula>
    </cfRule>
    <cfRule type="cellIs" dxfId="4144" priority="249" operator="equal">
      <formula>40%</formula>
    </cfRule>
    <cfRule type="cellIs" dxfId="4143" priority="250" operator="equal">
      <formula>0.2</formula>
    </cfRule>
    <cfRule type="containsText" dxfId="4142" priority="251" operator="containsText" text="Extremo">
      <formula>NOT(ISERROR(SEARCH("Extremo",S13)))</formula>
    </cfRule>
    <cfRule type="containsText" dxfId="4141" priority="252" operator="containsText" text="Alto">
      <formula>NOT(ISERROR(SEARCH("Alto",S13)))</formula>
    </cfRule>
    <cfRule type="containsText" dxfId="4140" priority="253" operator="containsText" text="Bajo">
      <formula>NOT(ISERROR(SEARCH("Bajo",S13)))</formula>
    </cfRule>
    <cfRule type="containsText" dxfId="4139" priority="254" operator="containsText" text="Catastrófico">
      <formula>NOT(ISERROR(SEARCH("Catastrófico",S13)))</formula>
    </cfRule>
    <cfRule type="containsText" dxfId="4138" priority="255" operator="containsText" text="Mayor">
      <formula>NOT(ISERROR(SEARCH("Mayor",S13)))</formula>
    </cfRule>
    <cfRule type="containsText" dxfId="4137" priority="256" operator="containsText" text="Moderado">
      <formula>NOT(ISERROR(SEARCH("Moderado",S13)))</formula>
    </cfRule>
    <cfRule type="containsText" dxfId="4136" priority="257" operator="containsText" text="Menor">
      <formula>NOT(ISERROR(SEARCH("Menor",S13)))</formula>
    </cfRule>
    <cfRule type="containsText" dxfId="4135" priority="258" operator="containsText" text="Leve">
      <formula>NOT(ISERROR(SEARCH("Leve",S13)))</formula>
    </cfRule>
    <cfRule type="containsText" dxfId="4134" priority="259" operator="containsText" text="Muy a">
      <formula>NOT(ISERROR(SEARCH("Muy a",S13)))</formula>
    </cfRule>
    <cfRule type="containsText" dxfId="4133" priority="260" operator="containsText" text="Muy b">
      <formula>NOT(ISERROR(SEARCH("Muy b",S13)))</formula>
    </cfRule>
    <cfRule type="containsText" dxfId="4132" priority="261" operator="containsText" text="Baja">
      <formula>NOT(ISERROR(SEARCH("Baja",S13)))</formula>
    </cfRule>
    <cfRule type="containsText" dxfId="4131" priority="262" operator="containsText" text="Media">
      <formula>NOT(ISERROR(SEARCH("Media",S13)))</formula>
    </cfRule>
    <cfRule type="containsText" dxfId="4130" priority="263" operator="containsText" text="Alta">
      <formula>NOT(ISERROR(SEARCH("Alta",S13)))</formula>
    </cfRule>
  </conditionalFormatting>
  <conditionalFormatting sqref="T13">
    <cfRule type="cellIs" dxfId="4129" priority="228" operator="equal">
      <formula>100%</formula>
    </cfRule>
    <cfRule type="cellIs" dxfId="4128" priority="229" operator="equal">
      <formula>80%</formula>
    </cfRule>
    <cfRule type="cellIs" dxfId="4127" priority="230" operator="equal">
      <formula>60%</formula>
    </cfRule>
    <cfRule type="cellIs" dxfId="4126" priority="231" operator="equal">
      <formula>40%</formula>
    </cfRule>
    <cfRule type="cellIs" dxfId="4125" priority="232" operator="equal">
      <formula>0.2</formula>
    </cfRule>
    <cfRule type="containsText" dxfId="4124" priority="233" operator="containsText" text="Extremo">
      <formula>NOT(ISERROR(SEARCH("Extremo",T13)))</formula>
    </cfRule>
    <cfRule type="containsText" dxfId="4123" priority="234" operator="containsText" text="Alto">
      <formula>NOT(ISERROR(SEARCH("Alto",T13)))</formula>
    </cfRule>
    <cfRule type="containsText" dxfId="4122" priority="235" operator="containsText" text="Bajo">
      <formula>NOT(ISERROR(SEARCH("Bajo",T13)))</formula>
    </cfRule>
    <cfRule type="containsText" dxfId="4121" priority="236" operator="containsText" text="Catastrófico">
      <formula>NOT(ISERROR(SEARCH("Catastrófico",T13)))</formula>
    </cfRule>
    <cfRule type="containsText" dxfId="4120" priority="237" operator="containsText" text="Mayor">
      <formula>NOT(ISERROR(SEARCH("Mayor",T13)))</formula>
    </cfRule>
    <cfRule type="containsText" dxfId="4119" priority="238" operator="containsText" text="Moderado">
      <formula>NOT(ISERROR(SEARCH("Moderado",T13)))</formula>
    </cfRule>
    <cfRule type="containsText" dxfId="4118" priority="239" operator="containsText" text="Menor">
      <formula>NOT(ISERROR(SEARCH("Menor",T13)))</formula>
    </cfRule>
    <cfRule type="containsText" dxfId="4117" priority="240" operator="containsText" text="Leve">
      <formula>NOT(ISERROR(SEARCH("Leve",T13)))</formula>
    </cfRule>
    <cfRule type="containsText" dxfId="4116" priority="241" operator="containsText" text="Muy a">
      <formula>NOT(ISERROR(SEARCH("Muy a",T13)))</formula>
    </cfRule>
    <cfRule type="containsText" dxfId="4115" priority="242" operator="containsText" text="Muy b">
      <formula>NOT(ISERROR(SEARCH("Muy b",T13)))</formula>
    </cfRule>
    <cfRule type="containsText" dxfId="4114" priority="243" operator="containsText" text="Baja">
      <formula>NOT(ISERROR(SEARCH("Baja",T13)))</formula>
    </cfRule>
    <cfRule type="containsText" dxfId="4113" priority="244" operator="containsText" text="Media">
      <formula>NOT(ISERROR(SEARCH("Media",T13)))</formula>
    </cfRule>
    <cfRule type="containsText" dxfId="4112" priority="245" operator="containsText" text="Alta">
      <formula>NOT(ISERROR(SEARCH("Alta",T13)))</formula>
    </cfRule>
  </conditionalFormatting>
  <conditionalFormatting sqref="V13">
    <cfRule type="containsText" dxfId="4111" priority="156" operator="containsText" text="Muy a">
      <formula>NOT(ISERROR(SEARCH("Muy a",V13)))</formula>
    </cfRule>
    <cfRule type="containsText" dxfId="4110" priority="157" operator="containsText" text="Muy b">
      <formula>NOT(ISERROR(SEARCH("Muy b",V13)))</formula>
    </cfRule>
    <cfRule type="containsText" dxfId="4109" priority="158" operator="containsText" text="Baja">
      <formula>NOT(ISERROR(SEARCH("Baja",V13)))</formula>
    </cfRule>
    <cfRule type="containsText" dxfId="4108" priority="159" operator="containsText" text="Media">
      <formula>NOT(ISERROR(SEARCH("Media",V13)))</formula>
    </cfRule>
    <cfRule type="containsText" dxfId="4107" priority="160" operator="containsText" text="Alta">
      <formula>NOT(ISERROR(SEARCH("Alta",V13)))</formula>
    </cfRule>
  </conditionalFormatting>
  <conditionalFormatting sqref="X13">
    <cfRule type="containsText" dxfId="4106" priority="146" operator="containsText" text="Catastrófico">
      <formula>NOT(ISERROR(SEARCH("Catastrófico",X13)))</formula>
    </cfRule>
    <cfRule type="containsText" dxfId="4105" priority="147" operator="containsText" text="Mayor">
      <formula>NOT(ISERROR(SEARCH("Mayor",X13)))</formula>
    </cfRule>
    <cfRule type="containsText" dxfId="4104" priority="148" operator="containsText" text="Moderado">
      <formula>NOT(ISERROR(SEARCH("Moderado",X13)))</formula>
    </cfRule>
    <cfRule type="containsText" dxfId="4103" priority="149" operator="containsText" text="Menor">
      <formula>NOT(ISERROR(SEARCH("Menor",X13)))</formula>
    </cfRule>
    <cfRule type="containsText" dxfId="4102" priority="150" operator="containsText" text="Leve">
      <formula>NOT(ISERROR(SEARCH("Leve",X13)))</formula>
    </cfRule>
    <cfRule type="containsText" dxfId="4101" priority="151" operator="containsText" text="Muy a">
      <formula>NOT(ISERROR(SEARCH("Muy a",X13)))</formula>
    </cfRule>
    <cfRule type="containsText" dxfId="4100" priority="152" operator="containsText" text="Muy b">
      <formula>NOT(ISERROR(SEARCH("Muy b",X13)))</formula>
    </cfRule>
    <cfRule type="containsText" dxfId="4099" priority="153" operator="containsText" text="Baja">
      <formula>NOT(ISERROR(SEARCH("Baja",X13)))</formula>
    </cfRule>
    <cfRule type="containsText" dxfId="4098" priority="154" operator="containsText" text="Media">
      <formula>NOT(ISERROR(SEARCH("Media",X13)))</formula>
    </cfRule>
    <cfRule type="containsText" dxfId="4097" priority="155" operator="containsText" text="Alta">
      <formula>NOT(ISERROR(SEARCH("Alta",X13)))</formula>
    </cfRule>
  </conditionalFormatting>
  <conditionalFormatting sqref="Z13">
    <cfRule type="containsText" dxfId="4096" priority="133" operator="containsText" text="Extremo">
      <formula>NOT(ISERROR(SEARCH("Extremo",Z13)))</formula>
    </cfRule>
    <cfRule type="containsText" dxfId="4095" priority="134" operator="containsText" text="Alto">
      <formula>NOT(ISERROR(SEARCH("Alto",Z13)))</formula>
    </cfRule>
    <cfRule type="containsText" dxfId="4094" priority="135" operator="containsText" text="Bajo">
      <formula>NOT(ISERROR(SEARCH("Bajo",Z13)))</formula>
    </cfRule>
    <cfRule type="containsText" dxfId="4093" priority="136" operator="containsText" text="Catastrófico">
      <formula>NOT(ISERROR(SEARCH("Catastrófico",Z13)))</formula>
    </cfRule>
    <cfRule type="containsText" dxfId="4092" priority="137" operator="containsText" text="Mayor">
      <formula>NOT(ISERROR(SEARCH("Mayor",Z13)))</formula>
    </cfRule>
    <cfRule type="containsText" dxfId="4091" priority="138" operator="containsText" text="Moderado">
      <formula>NOT(ISERROR(SEARCH("Moderado",Z13)))</formula>
    </cfRule>
    <cfRule type="containsText" dxfId="4090" priority="139" operator="containsText" text="Menor">
      <formula>NOT(ISERROR(SEARCH("Menor",Z13)))</formula>
    </cfRule>
    <cfRule type="containsText" dxfId="4089" priority="140" operator="containsText" text="Leve">
      <formula>NOT(ISERROR(SEARCH("Leve",Z13)))</formula>
    </cfRule>
    <cfRule type="containsText" dxfId="4088" priority="141" operator="containsText" text="Muy a">
      <formula>NOT(ISERROR(SEARCH("Muy a",Z13)))</formula>
    </cfRule>
    <cfRule type="containsText" dxfId="4087" priority="142" operator="containsText" text="Muy b">
      <formula>NOT(ISERROR(SEARCH("Muy b",Z13)))</formula>
    </cfRule>
    <cfRule type="containsText" dxfId="4086" priority="143" operator="containsText" text="Baja">
      <formula>NOT(ISERROR(SEARCH("Baja",Z13)))</formula>
    </cfRule>
    <cfRule type="containsText" dxfId="4085" priority="144" operator="containsText" text="Media">
      <formula>NOT(ISERROR(SEARCH("Media",Z13)))</formula>
    </cfRule>
    <cfRule type="containsText" dxfId="4084" priority="145" operator="containsText" text="Alta">
      <formula>NOT(ISERROR(SEARCH("Alta",Z13)))</formula>
    </cfRule>
  </conditionalFormatting>
  <conditionalFormatting sqref="Y13">
    <cfRule type="cellIs" dxfId="4083" priority="115" operator="equal">
      <formula>100%</formula>
    </cfRule>
    <cfRule type="cellIs" dxfId="4082" priority="116" operator="equal">
      <formula>80%</formula>
    </cfRule>
    <cfRule type="cellIs" dxfId="4081" priority="117" operator="equal">
      <formula>60%</formula>
    </cfRule>
    <cfRule type="cellIs" dxfId="4080" priority="118" operator="equal">
      <formula>40%</formula>
    </cfRule>
    <cfRule type="cellIs" dxfId="4079" priority="119" operator="equal">
      <formula>0.2</formula>
    </cfRule>
    <cfRule type="containsText" dxfId="4078" priority="120" operator="containsText" text="Extremo">
      <formula>NOT(ISERROR(SEARCH("Extremo",Y13)))</formula>
    </cfRule>
    <cfRule type="containsText" dxfId="4077" priority="121" operator="containsText" text="Alto">
      <formula>NOT(ISERROR(SEARCH("Alto",Y13)))</formula>
    </cfRule>
    <cfRule type="containsText" dxfId="4076" priority="122" operator="containsText" text="Bajo">
      <formula>NOT(ISERROR(SEARCH("Bajo",Y13)))</formula>
    </cfRule>
    <cfRule type="containsText" dxfId="4075" priority="123" operator="containsText" text="Catastrófico">
      <formula>NOT(ISERROR(SEARCH("Catastrófico",Y13)))</formula>
    </cfRule>
    <cfRule type="containsText" dxfId="4074" priority="124" operator="containsText" text="Mayor">
      <formula>NOT(ISERROR(SEARCH("Mayor",Y13)))</formula>
    </cfRule>
    <cfRule type="containsText" dxfId="4073" priority="125" operator="containsText" text="Moderado">
      <formula>NOT(ISERROR(SEARCH("Moderado",Y13)))</formula>
    </cfRule>
    <cfRule type="containsText" dxfId="4072" priority="126" operator="containsText" text="Menor">
      <formula>NOT(ISERROR(SEARCH("Menor",Y13)))</formula>
    </cfRule>
    <cfRule type="containsText" dxfId="4071" priority="127" operator="containsText" text="Leve">
      <formula>NOT(ISERROR(SEARCH("Leve",Y13)))</formula>
    </cfRule>
    <cfRule type="containsText" dxfId="4070" priority="128" operator="containsText" text="Muy a">
      <formula>NOT(ISERROR(SEARCH("Muy a",Y13)))</formula>
    </cfRule>
    <cfRule type="containsText" dxfId="4069" priority="129" operator="containsText" text="Muy b">
      <formula>NOT(ISERROR(SEARCH("Muy b",Y13)))</formula>
    </cfRule>
    <cfRule type="containsText" dxfId="4068" priority="130" operator="containsText" text="Baja">
      <formula>NOT(ISERROR(SEARCH("Baja",Y13)))</formula>
    </cfRule>
    <cfRule type="containsText" dxfId="4067" priority="131" operator="containsText" text="Media">
      <formula>NOT(ISERROR(SEARCH("Media",Y13)))</formula>
    </cfRule>
    <cfRule type="containsText" dxfId="4066" priority="132" operator="containsText" text="Alta">
      <formula>NOT(ISERROR(SEARCH("Alta",Y13)))</formula>
    </cfRule>
  </conditionalFormatting>
  <conditionalFormatting sqref="W13">
    <cfRule type="cellIs" dxfId="4065" priority="97" operator="equal">
      <formula>100%</formula>
    </cfRule>
    <cfRule type="cellIs" dxfId="4064" priority="98" operator="equal">
      <formula>80%</formula>
    </cfRule>
    <cfRule type="cellIs" dxfId="4063" priority="99" operator="equal">
      <formula>60%</formula>
    </cfRule>
    <cfRule type="cellIs" dxfId="4062" priority="100" operator="equal">
      <formula>40%</formula>
    </cfRule>
    <cfRule type="cellIs" dxfId="4061" priority="101" operator="equal">
      <formula>0.2</formula>
    </cfRule>
    <cfRule type="containsText" dxfId="4060" priority="102" operator="containsText" text="Extremo">
      <formula>NOT(ISERROR(SEARCH("Extremo",W13)))</formula>
    </cfRule>
    <cfRule type="containsText" dxfId="4059" priority="103" operator="containsText" text="Alto">
      <formula>NOT(ISERROR(SEARCH("Alto",W13)))</formula>
    </cfRule>
    <cfRule type="containsText" dxfId="4058" priority="104" operator="containsText" text="Bajo">
      <formula>NOT(ISERROR(SEARCH("Bajo",W13)))</formula>
    </cfRule>
    <cfRule type="containsText" dxfId="4057" priority="105" operator="containsText" text="Catastrófico">
      <formula>NOT(ISERROR(SEARCH("Catastrófico",W13)))</formula>
    </cfRule>
    <cfRule type="containsText" dxfId="4056" priority="106" operator="containsText" text="Mayor">
      <formula>NOT(ISERROR(SEARCH("Mayor",W13)))</formula>
    </cfRule>
    <cfRule type="containsText" dxfId="4055" priority="107" operator="containsText" text="Moderado">
      <formula>NOT(ISERROR(SEARCH("Moderado",W13)))</formula>
    </cfRule>
    <cfRule type="containsText" dxfId="4054" priority="108" operator="containsText" text="Menor">
      <formula>NOT(ISERROR(SEARCH("Menor",W13)))</formula>
    </cfRule>
    <cfRule type="containsText" dxfId="4053" priority="109" operator="containsText" text="Leve">
      <formula>NOT(ISERROR(SEARCH("Leve",W13)))</formula>
    </cfRule>
    <cfRule type="containsText" dxfId="4052" priority="110" operator="containsText" text="Muy a">
      <formula>NOT(ISERROR(SEARCH("Muy a",W13)))</formula>
    </cfRule>
    <cfRule type="containsText" dxfId="4051" priority="111" operator="containsText" text="Muy b">
      <formula>NOT(ISERROR(SEARCH("Muy b",W13)))</formula>
    </cfRule>
    <cfRule type="containsText" dxfId="4050" priority="112" operator="containsText" text="Baja">
      <formula>NOT(ISERROR(SEARCH("Baja",W13)))</formula>
    </cfRule>
    <cfRule type="containsText" dxfId="4049" priority="113" operator="containsText" text="Media">
      <formula>NOT(ISERROR(SEARCH("Media",W13)))</formula>
    </cfRule>
    <cfRule type="containsText" dxfId="4048" priority="114" operator="containsText" text="Alta">
      <formula>NOT(ISERROR(SEARCH("Alta",W13)))</formula>
    </cfRule>
  </conditionalFormatting>
  <conditionalFormatting sqref="U13">
    <cfRule type="cellIs" dxfId="4047" priority="79" operator="equal">
      <formula>100%</formula>
    </cfRule>
    <cfRule type="cellIs" dxfId="4046" priority="80" operator="equal">
      <formula>80%</formula>
    </cfRule>
    <cfRule type="cellIs" dxfId="4045" priority="81" operator="equal">
      <formula>60%</formula>
    </cfRule>
    <cfRule type="cellIs" dxfId="4044" priority="82" operator="equal">
      <formula>40%</formula>
    </cfRule>
    <cfRule type="cellIs" dxfId="4043" priority="83" operator="equal">
      <formula>0.2</formula>
    </cfRule>
    <cfRule type="containsText" dxfId="4042" priority="84" operator="containsText" text="Extremo">
      <formula>NOT(ISERROR(SEARCH("Extremo",U13)))</formula>
    </cfRule>
    <cfRule type="containsText" dxfId="4041" priority="85" operator="containsText" text="Alto">
      <formula>NOT(ISERROR(SEARCH("Alto",U13)))</formula>
    </cfRule>
    <cfRule type="containsText" dxfId="4040" priority="86" operator="containsText" text="Bajo">
      <formula>NOT(ISERROR(SEARCH("Bajo",U13)))</formula>
    </cfRule>
    <cfRule type="containsText" dxfId="4039" priority="87" operator="containsText" text="Catastrófico">
      <formula>NOT(ISERROR(SEARCH("Catastrófico",U13)))</formula>
    </cfRule>
    <cfRule type="containsText" dxfId="4038" priority="88" operator="containsText" text="Mayor">
      <formula>NOT(ISERROR(SEARCH("Mayor",U13)))</formula>
    </cfRule>
    <cfRule type="containsText" dxfId="4037" priority="89" operator="containsText" text="Moderado">
      <formula>NOT(ISERROR(SEARCH("Moderado",U13)))</formula>
    </cfRule>
    <cfRule type="containsText" dxfId="4036" priority="90" operator="containsText" text="Menor">
      <formula>NOT(ISERROR(SEARCH("Menor",U13)))</formula>
    </cfRule>
    <cfRule type="containsText" dxfId="4035" priority="91" operator="containsText" text="Leve">
      <formula>NOT(ISERROR(SEARCH("Leve",U13)))</formula>
    </cfRule>
    <cfRule type="containsText" dxfId="4034" priority="92" operator="containsText" text="Muy a">
      <formula>NOT(ISERROR(SEARCH("Muy a",U13)))</formula>
    </cfRule>
    <cfRule type="containsText" dxfId="4033" priority="93" operator="containsText" text="Muy b">
      <formula>NOT(ISERROR(SEARCH("Muy b",U13)))</formula>
    </cfRule>
    <cfRule type="containsText" dxfId="4032" priority="94" operator="containsText" text="Baja">
      <formula>NOT(ISERROR(SEARCH("Baja",U13)))</formula>
    </cfRule>
    <cfRule type="containsText" dxfId="4031" priority="95" operator="containsText" text="Media">
      <formula>NOT(ISERROR(SEARCH("Media",U13)))</formula>
    </cfRule>
    <cfRule type="containsText" dxfId="4030" priority="96" operator="containsText" text="Alta">
      <formula>NOT(ISERROR(SEARCH("Alta",U13)))</formula>
    </cfRule>
  </conditionalFormatting>
  <conditionalFormatting sqref="AA13">
    <cfRule type="cellIs" dxfId="4029" priority="62" operator="equal">
      <formula>100%</formula>
    </cfRule>
    <cfRule type="cellIs" dxfId="4028" priority="63" operator="equal">
      <formula>75%</formula>
    </cfRule>
    <cfRule type="cellIs" dxfId="4027" priority="64" operator="equal">
      <formula>50%</formula>
    </cfRule>
    <cfRule type="cellIs" dxfId="4026" priority="65" operator="equal">
      <formula>25%</formula>
    </cfRule>
    <cfRule type="containsText" dxfId="4025" priority="66" operator="containsText" text="Extremo">
      <formula>NOT(ISERROR(SEARCH("Extremo",AA13)))</formula>
    </cfRule>
    <cfRule type="containsText" dxfId="4024" priority="67" operator="containsText" text="Alto">
      <formula>NOT(ISERROR(SEARCH("Alto",AA13)))</formula>
    </cfRule>
    <cfRule type="containsText" dxfId="4023" priority="68" operator="containsText" text="Bajo">
      <formula>NOT(ISERROR(SEARCH("Bajo",AA13)))</formula>
    </cfRule>
    <cfRule type="containsText" dxfId="4022" priority="69" operator="containsText" text="Catastrófico">
      <formula>NOT(ISERROR(SEARCH("Catastrófico",AA13)))</formula>
    </cfRule>
    <cfRule type="containsText" dxfId="4021" priority="70" operator="containsText" text="Mayor">
      <formula>NOT(ISERROR(SEARCH("Mayor",AA13)))</formula>
    </cfRule>
    <cfRule type="containsText" dxfId="4020" priority="71" operator="containsText" text="Moderado">
      <formula>NOT(ISERROR(SEARCH("Moderado",AA13)))</formula>
    </cfRule>
    <cfRule type="containsText" dxfId="4019" priority="72" operator="containsText" text="Menor">
      <formula>NOT(ISERROR(SEARCH("Menor",AA13)))</formula>
    </cfRule>
    <cfRule type="containsText" dxfId="4018" priority="73" operator="containsText" text="Leve">
      <formula>NOT(ISERROR(SEARCH("Leve",AA13)))</formula>
    </cfRule>
    <cfRule type="containsText" dxfId="4017" priority="74" operator="containsText" text="Muy a">
      <formula>NOT(ISERROR(SEARCH("Muy a",AA13)))</formula>
    </cfRule>
    <cfRule type="containsText" dxfId="4016" priority="75" operator="containsText" text="Muy b">
      <formula>NOT(ISERROR(SEARCH("Muy b",AA13)))</formula>
    </cfRule>
    <cfRule type="containsText" dxfId="4015" priority="76" operator="containsText" text="Baja">
      <formula>NOT(ISERROR(SEARCH("Baja",AA13)))</formula>
    </cfRule>
    <cfRule type="containsText" dxfId="4014" priority="77" operator="containsText" text="Media">
      <formula>NOT(ISERROR(SEARCH("Media",AA13)))</formula>
    </cfRule>
    <cfRule type="containsText" dxfId="4013" priority="78" operator="containsText" text="Alta">
      <formula>NOT(ISERROR(SEARCH("Alta",AA13)))</formula>
    </cfRule>
  </conditionalFormatting>
  <conditionalFormatting sqref="AN13:AQ14 AS13:AS14 AY13:AZ14">
    <cfRule type="containsText" dxfId="4012" priority="59" operator="containsText" text="BAJA">
      <formula>NOT(ISERROR(SEARCH("BAJA",AN13)))</formula>
    </cfRule>
    <cfRule type="containsText" dxfId="4011" priority="60" operator="containsText" text="MEDIA">
      <formula>NOT(ISERROR(SEARCH("MEDIA",AN13)))</formula>
    </cfRule>
    <cfRule type="containsText" dxfId="4010" priority="61" operator="containsText" text="ALTA">
      <formula>NOT(ISERROR(SEARCH("ALTA",AN13)))</formula>
    </cfRule>
  </conditionalFormatting>
  <conditionalFormatting sqref="AW13">
    <cfRule type="containsText" dxfId="4009" priority="46" operator="containsText" text="Extremo">
      <formula>NOT(ISERROR(SEARCH("Extremo",AW13)))</formula>
    </cfRule>
    <cfRule type="containsText" dxfId="4008" priority="47" operator="containsText" text="Alto">
      <formula>NOT(ISERROR(SEARCH("Alto",AW13)))</formula>
    </cfRule>
    <cfRule type="containsText" dxfId="4007" priority="48" operator="containsText" text="Bajo">
      <formula>NOT(ISERROR(SEARCH("Bajo",AW13)))</formula>
    </cfRule>
    <cfRule type="containsText" dxfId="4006" priority="49" operator="containsText" text="Catastrófico">
      <formula>NOT(ISERROR(SEARCH("Catastrófico",AW13)))</formula>
    </cfRule>
    <cfRule type="containsText" dxfId="4005" priority="50" operator="containsText" text="Mayor">
      <formula>NOT(ISERROR(SEARCH("Mayor",AW13)))</formula>
    </cfRule>
    <cfRule type="containsText" dxfId="4004" priority="51" operator="containsText" text="Moderado">
      <formula>NOT(ISERROR(SEARCH("Moderado",AW13)))</formula>
    </cfRule>
    <cfRule type="containsText" dxfId="4003" priority="52" operator="containsText" text="Menor">
      <formula>NOT(ISERROR(SEARCH("Menor",AW13)))</formula>
    </cfRule>
    <cfRule type="containsText" dxfId="4002" priority="53" operator="containsText" text="Leve">
      <formula>NOT(ISERROR(SEARCH("Leve",AW13)))</formula>
    </cfRule>
    <cfRule type="containsText" dxfId="4001" priority="54" operator="containsText" text="Muy a">
      <formula>NOT(ISERROR(SEARCH("Muy a",AW13)))</formula>
    </cfRule>
    <cfRule type="containsText" dxfId="4000" priority="55" operator="containsText" text="Muy b">
      <formula>NOT(ISERROR(SEARCH("Muy b",AW13)))</formula>
    </cfRule>
    <cfRule type="containsText" dxfId="3999" priority="56" operator="containsText" text="Baja">
      <formula>NOT(ISERROR(SEARCH("Baja",AW13)))</formula>
    </cfRule>
    <cfRule type="containsText" dxfId="3998" priority="57" operator="containsText" text="Media">
      <formula>NOT(ISERROR(SEARCH("Media",AW13)))</formula>
    </cfRule>
    <cfRule type="containsText" dxfId="3997" priority="58" operator="containsText" text="Alta">
      <formula>NOT(ISERROR(SEARCH("Alta",AW13)))</formula>
    </cfRule>
  </conditionalFormatting>
  <conditionalFormatting sqref="AV13">
    <cfRule type="cellIs" dxfId="3996" priority="39" operator="greaterThan">
      <formula>75%</formula>
    </cfRule>
    <cfRule type="cellIs" dxfId="3995" priority="40" operator="between">
      <formula>51%</formula>
      <formula>75%</formula>
    </cfRule>
    <cfRule type="cellIs" dxfId="3994" priority="41" operator="between">
      <formula>26%</formula>
      <formula>50%</formula>
    </cfRule>
    <cfRule type="cellIs" dxfId="3993" priority="42" operator="between">
      <formula>0%</formula>
      <formula>25%</formula>
    </cfRule>
    <cfRule type="containsText" dxfId="3992" priority="43" operator="containsText" text="BAJA">
      <formula>NOT(ISERROR(SEARCH("BAJA",AV13)))</formula>
    </cfRule>
    <cfRule type="containsText" dxfId="3991" priority="44" operator="containsText" text="MEDIA">
      <formula>NOT(ISERROR(SEARCH("MEDIA",AV13)))</formula>
    </cfRule>
    <cfRule type="containsText" dxfId="3990" priority="45" operator="containsText" text="ALTA">
      <formula>NOT(ISERROR(SEARCH("ALTA",AV13)))</formula>
    </cfRule>
  </conditionalFormatting>
  <conditionalFormatting sqref="AV14">
    <cfRule type="cellIs" dxfId="3989" priority="32" operator="greaterThan">
      <formula>75%</formula>
    </cfRule>
    <cfRule type="cellIs" dxfId="3988" priority="33" operator="between">
      <formula>51%</formula>
      <formula>75%</formula>
    </cfRule>
    <cfRule type="cellIs" dxfId="3987" priority="34" operator="between">
      <formula>26%</formula>
      <formula>50%</formula>
    </cfRule>
    <cfRule type="cellIs" dxfId="3986" priority="35" operator="between">
      <formula>0%</formula>
      <formula>25%</formula>
    </cfRule>
    <cfRule type="containsText" dxfId="3985" priority="36" operator="containsText" text="BAJA">
      <formula>NOT(ISERROR(SEARCH("BAJA",AV14)))</formula>
    </cfRule>
    <cfRule type="containsText" dxfId="3984" priority="37" operator="containsText" text="MEDIA">
      <formula>NOT(ISERROR(SEARCH("MEDIA",AV14)))</formula>
    </cfRule>
    <cfRule type="containsText" dxfId="3983" priority="38" operator="containsText" text="ALTA">
      <formula>NOT(ISERROR(SEARCH("ALTA",AV14)))</formula>
    </cfRule>
  </conditionalFormatting>
  <conditionalFormatting sqref="AU13">
    <cfRule type="containsText" dxfId="3982" priority="22" operator="containsText" text="BAJA">
      <formula>NOT(ISERROR(SEARCH("BAJA",AU13)))</formula>
    </cfRule>
    <cfRule type="containsText" dxfId="3981" priority="23" operator="containsText" text="MEDIA">
      <formula>NOT(ISERROR(SEARCH("MEDIA",AU13)))</formula>
    </cfRule>
    <cfRule type="containsText" dxfId="3980" priority="24" operator="containsText" text="ALTA">
      <formula>NOT(ISERROR(SEARCH("ALTA",AU13)))</formula>
    </cfRule>
  </conditionalFormatting>
  <conditionalFormatting sqref="AU14">
    <cfRule type="containsText" dxfId="3979" priority="19" operator="containsText" text="BAJA">
      <formula>NOT(ISERROR(SEARCH("BAJA",AU14)))</formula>
    </cfRule>
    <cfRule type="containsText" dxfId="3978" priority="20" operator="containsText" text="MEDIA">
      <formula>NOT(ISERROR(SEARCH("MEDIA",AU14)))</formula>
    </cfRule>
    <cfRule type="containsText" dxfId="3977" priority="21" operator="containsText" text="ALTA">
      <formula>NOT(ISERROR(SEARCH("ALTA",AU14)))</formula>
    </cfRule>
  </conditionalFormatting>
  <conditionalFormatting sqref="AX13">
    <cfRule type="cellIs" dxfId="3976" priority="1" operator="equal">
      <formula>100%</formula>
    </cfRule>
    <cfRule type="cellIs" dxfId="3975" priority="2" operator="equal">
      <formula>80%</formula>
    </cfRule>
    <cfRule type="cellIs" dxfId="3974" priority="3" operator="equal">
      <formula>60%</formula>
    </cfRule>
    <cfRule type="cellIs" dxfId="3973" priority="4" operator="equal">
      <formula>40%</formula>
    </cfRule>
    <cfRule type="cellIs" dxfId="3972" priority="5" operator="equal">
      <formula>0.2</formula>
    </cfRule>
    <cfRule type="containsText" dxfId="3971" priority="6" operator="containsText" text="Extremo">
      <formula>NOT(ISERROR(SEARCH("Extremo",AX13)))</formula>
    </cfRule>
    <cfRule type="containsText" dxfId="3970" priority="7" operator="containsText" text="Alto">
      <formula>NOT(ISERROR(SEARCH("Alto",AX13)))</formula>
    </cfRule>
    <cfRule type="containsText" dxfId="3969" priority="8" operator="containsText" text="Bajo">
      <formula>NOT(ISERROR(SEARCH("Bajo",AX13)))</formula>
    </cfRule>
    <cfRule type="containsText" dxfId="3968" priority="9" operator="containsText" text="Catastrófico">
      <formula>NOT(ISERROR(SEARCH("Catastrófico",AX13)))</formula>
    </cfRule>
    <cfRule type="containsText" dxfId="3967" priority="10" operator="containsText" text="Mayor">
      <formula>NOT(ISERROR(SEARCH("Mayor",AX13)))</formula>
    </cfRule>
    <cfRule type="containsText" dxfId="3966" priority="11" operator="containsText" text="Moderado">
      <formula>NOT(ISERROR(SEARCH("Moderado",AX13)))</formula>
    </cfRule>
    <cfRule type="containsText" dxfId="3965" priority="12" operator="containsText" text="Menor">
      <formula>NOT(ISERROR(SEARCH("Menor",AX13)))</formula>
    </cfRule>
    <cfRule type="containsText" dxfId="3964" priority="13" operator="containsText" text="Leve">
      <formula>NOT(ISERROR(SEARCH("Leve",AX13)))</formula>
    </cfRule>
    <cfRule type="containsText" dxfId="3963" priority="14" operator="containsText" text="Muy a">
      <formula>NOT(ISERROR(SEARCH("Muy a",AX13)))</formula>
    </cfRule>
    <cfRule type="containsText" dxfId="3962" priority="15" operator="containsText" text="Muy b">
      <formula>NOT(ISERROR(SEARCH("Muy b",AX13)))</formula>
    </cfRule>
    <cfRule type="containsText" dxfId="3961" priority="16" operator="containsText" text="Baja">
      <formula>NOT(ISERROR(SEARCH("Baja",AX13)))</formula>
    </cfRule>
    <cfRule type="containsText" dxfId="3960" priority="17" operator="containsText" text="Media">
      <formula>NOT(ISERROR(SEARCH("Media",AX13)))</formula>
    </cfRule>
    <cfRule type="containsText" dxfId="3959" priority="18" operator="containsText" text="Alta">
      <formula>NOT(ISERROR(SEARCH("Alta",AX13)))</formula>
    </cfRule>
  </conditionalFormatting>
  <dataValidations count="5">
    <dataValidation type="list" allowBlank="1" showInputMessage="1" showErrorMessage="1" sqref="A4 AK4:AK8 A7:A14 AK10:AK11">
      <formula1>"SI,NO"</formula1>
    </dataValidation>
    <dataValidation type="list" allowBlank="1" showInputMessage="1" showErrorMessage="1" sqref="AR4:AR8 AR10:AR11">
      <formula1>"Asignado,No Asignado"</formula1>
    </dataValidation>
    <dataValidation type="list" allowBlank="1" showInputMessage="1" showErrorMessage="1" sqref="AT4:AT8 AT10:AT11">
      <formula1>"Adecuado,Inadecuado"</formula1>
    </dataValidation>
    <dataValidation type="list" allowBlank="1" showInputMessage="1" showErrorMessage="1" sqref="AJ4:AJ8 AJ10:AJ11">
      <formula1>"Confiable,No confiable"</formula1>
    </dataValidation>
    <dataValidation type="list" allowBlank="1" showInputMessage="1" showErrorMessage="1" sqref="AG4:AG14">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Listas!$C$2:$C$8</xm:f>
          </x14:formula1>
          <xm:sqref>E4 E7:E9</xm:sqref>
        </x14:dataValidation>
        <x14:dataValidation type="list" allowBlank="1" showInputMessage="1" showErrorMessage="1">
          <x14:formula1>
            <xm:f>Listas!$J$2:$J$6</xm:f>
          </x14:formula1>
          <xm:sqref>AX4 AX7 AX10 AX13</xm:sqref>
        </x14:dataValidation>
        <x14:dataValidation type="list" allowBlank="1" showInputMessage="1" showErrorMessage="1">
          <x14:formula1>
            <xm:f>Listas!$B$2:$B$7</xm:f>
          </x14:formula1>
          <xm:sqref>D4 D7:D14</xm:sqref>
        </x14:dataValidation>
        <x14:dataValidation type="list" allowBlank="1" showInputMessage="1" showErrorMessage="1">
          <x14:formula1>
            <xm:f>Listas!$M$2:$M$14</xm:f>
          </x14:formula1>
          <xm:sqref>B4 B7:B14</xm:sqref>
        </x14:dataValidation>
        <x14:dataValidation type="list" allowBlank="1" showInputMessage="1" showErrorMessage="1">
          <x14:formula1>
            <xm:f>Listas!$G$2:$G$11</xm:f>
          </x14:formula1>
          <xm:sqref>C4:C14</xm:sqref>
        </x14:dataValidation>
        <x14:dataValidation type="list" allowBlank="1" showInputMessage="1" showErrorMessage="1">
          <x14:formula1>
            <xm:f>Listas!$F$2:$F$4</xm:f>
          </x14:formula1>
          <xm:sqref>AE4:AE14</xm:sqref>
        </x14:dataValidation>
        <x14:dataValidation type="list" allowBlank="1" showInputMessage="1" showErrorMessage="1">
          <x14:formula1>
            <xm:f>Listas!$H$2:$H$3</xm:f>
          </x14:formula1>
          <xm:sqref>AM4:AM14</xm:sqref>
        </x14:dataValidation>
        <x14:dataValidation type="list" allowBlank="1" showInputMessage="1" showErrorMessage="1">
          <x14:formula1>
            <xm:f>Listas!$I$2:$I$3</xm:f>
          </x14:formula1>
          <xm:sqref>AO4:AO13</xm:sqref>
        </x14:dataValidation>
        <x14:dataValidation type="list" allowBlank="1" showInputMessage="1" showErrorMessage="1">
          <x14:formula1>
            <xm:f>Listas!$P$2:$P$7</xm:f>
          </x14:formula1>
          <xm:sqref>Q4 Q7 Q10 Q13</xm:sqref>
        </x14:dataValidation>
        <x14:dataValidation type="list" allowBlank="1" showInputMessage="1" showErrorMessage="1">
          <x14:formula1>
            <xm:f>Listas!$O$2:$O$7</xm:f>
          </x14:formula1>
          <xm:sqref>O4 O7 O10 O13</xm:sqref>
        </x14:dataValidation>
        <x14:dataValidation type="list" allowBlank="1" showInputMessage="1" showErrorMessage="1">
          <x14:formula1>
            <xm:f>Listas!$N$2:$N$7</xm:f>
          </x14:formula1>
          <xm:sqref>M4 M7 M10 M13</xm:sqref>
        </x14:dataValidation>
        <x14:dataValidation type="list" allowBlank="1" showInputMessage="1" showErrorMessage="1">
          <x14:formula1>
            <xm:f>Listas!$Q$2:$Q$8</xm:f>
          </x14:formula1>
          <xm:sqref>J4 J7 J10 J13</xm:sqref>
        </x14:dataValidation>
        <x14:dataValidation type="list" allowBlank="1" showInputMessage="1" showErrorMessage="1">
          <x14:formula1>
            <xm:f>Listas!$K$2:$K$6</xm:f>
          </x14:formula1>
          <xm:sqref>S4:S14</xm:sqref>
        </x14:dataValidation>
        <x14:dataValidation type="list" allowBlank="1" showInputMessage="1" showErrorMessage="1">
          <x14:formula1>
            <xm:f>Listas!$L$2:$L$5</xm:f>
          </x14:formula1>
          <xm:sqref>T4:T14</xm:sqref>
        </x14:dataValidation>
        <x14:dataValidation type="list" allowBlank="1" showInputMessage="1" showErrorMessage="1">
          <x14:formula1>
            <xm:f>Listas!$C$2:$C$9</xm:f>
          </x14:formula1>
          <xm:sqref>E10:E14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03"/>
  <sheetViews>
    <sheetView zoomScale="70" zoomScaleNormal="70" workbookViewId="0">
      <pane ySplit="3" topLeftCell="A4" activePane="bottomLeft" state="frozen"/>
      <selection activeCell="G4" sqref="G4:G13"/>
      <selection pane="bottomLeft" activeCell="A4" sqref="A4:A8"/>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0.109375" style="2" customWidth="1"/>
    <col min="11" max="11" width="15.33203125" style="2" customWidth="1"/>
    <col min="12" max="12" width="20.33203125" style="2" customWidth="1"/>
    <col min="13" max="13" width="20.5546875" style="2" customWidth="1"/>
    <col min="14" max="14" width="3.44140625" style="2" hidden="1" customWidth="1"/>
    <col min="15" max="15" width="20.109375" style="2" customWidth="1"/>
    <col min="16" max="16" width="3.44140625" style="2" hidden="1" customWidth="1"/>
    <col min="17" max="17" width="17.8867187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2" hidden="1" customWidth="1"/>
    <col min="49" max="49" width="13.6640625" style="2" customWidth="1"/>
    <col min="50" max="50" width="15.33203125" style="2" customWidth="1"/>
    <col min="51" max="51" width="2.33203125" style="5" customWidth="1"/>
    <col min="52" max="52" width="49.33203125" style="5" customWidth="1"/>
    <col min="53" max="53" width="34" style="4" customWidth="1"/>
    <col min="54" max="55" width="11.5546875" style="3" customWidth="1"/>
    <col min="56" max="56" width="21.88671875" style="2" customWidth="1"/>
    <col min="57" max="57" width="14.88671875" style="1" customWidth="1"/>
    <col min="58" max="58" width="57.5546875" style="1" customWidth="1"/>
    <col min="59" max="59" width="14.88671875" style="1" customWidth="1"/>
    <col min="60" max="60" width="43" style="1" customWidth="1"/>
    <col min="61" max="61" width="14.88671875" style="1" customWidth="1"/>
    <col min="62" max="62" width="36.1093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8"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9.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37.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115.95" customHeight="1" x14ac:dyDescent="0.3">
      <c r="A4" s="376" t="s">
        <v>240</v>
      </c>
      <c r="B4" s="355" t="s">
        <v>82</v>
      </c>
      <c r="C4" s="355" t="s">
        <v>55</v>
      </c>
      <c r="D4" s="355" t="s">
        <v>76</v>
      </c>
      <c r="E4" s="355" t="s">
        <v>77</v>
      </c>
      <c r="F4" s="420" t="s">
        <v>1127</v>
      </c>
      <c r="G4" s="411" t="s">
        <v>1624</v>
      </c>
      <c r="H4" s="355" t="s">
        <v>1129</v>
      </c>
      <c r="I4" s="420" t="s">
        <v>1130</v>
      </c>
      <c r="J4" s="355" t="s">
        <v>86</v>
      </c>
      <c r="K4" s="355">
        <v>0</v>
      </c>
      <c r="L4" s="357">
        <f>IF(J4="Diaria",+(K4/360),IF(J4="Mensual",+(K4/12),IF(J4="Bimestral",+(K4/6),IF(J4="Trimestral",+(K4/4),IF(J4="Semestral",+(K4/2),IF(J4="Anual",+(K4/1),""))))))</f>
        <v>0</v>
      </c>
      <c r="M4" s="355" t="s">
        <v>29</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5" t="s">
        <v>70</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90</v>
      </c>
      <c r="T4" s="356" t="s">
        <v>43</v>
      </c>
      <c r="U4" s="356">
        <f>+MAX(N4,P4,R4)</f>
        <v>0.2</v>
      </c>
      <c r="V4" s="369" t="str">
        <f>IF(L4&lt;=20%,"Muy baja",IF(L4&lt;=40%,"Baja",IF(L4&lt;=60%,"Media",IF(L4&lt;=80%,"Alta",IF(L4&lt;=100%,"Muy alta",IF(L4&gt;=100%,"Muy alta",""))))))</f>
        <v>Muy baja</v>
      </c>
      <c r="W4" s="367">
        <f>+IFERROR(VLOOKUP(V4,Fórmula!$F$1:$G$6,2,FALSE),"")</f>
        <v>0.2</v>
      </c>
      <c r="X4" s="369" t="str">
        <f>IF(U4=20%,"Leve",IF(U4=40%,"Menor",IF(U4=60%,"Moderado",IF(U4=80%,"Mayor",IF(U4=100%,"Catastrófico","")))))</f>
        <v>Leve</v>
      </c>
      <c r="Y4" s="367">
        <f>+IFERROR(VLOOKUP(X4,Fórmula!$H$1:$I$6,2,FALSE),"")</f>
        <v>0.2</v>
      </c>
      <c r="Z4" s="356" t="s">
        <v>53</v>
      </c>
      <c r="AA4" s="367">
        <f>IF(Z4="Bajo",25%,IF(Z4="Moderado",50%,IF(Z4="Alto",75%,IF(Z4="Extremo",100%,""))))</f>
        <v>0.5</v>
      </c>
      <c r="AB4" s="368" t="s">
        <v>1131</v>
      </c>
      <c r="AC4" s="236" t="s">
        <v>1132</v>
      </c>
      <c r="AD4" s="52" t="s">
        <v>1133</v>
      </c>
      <c r="AE4" s="71" t="s">
        <v>54</v>
      </c>
      <c r="AF4" s="41">
        <f>IF(AE4="Preventivo",25%,IF(AE4="Detectivo",15%,IF(AE4="Correctivo",10%,"")))</f>
        <v>0.25</v>
      </c>
      <c r="AG4" s="231" t="s">
        <v>199</v>
      </c>
      <c r="AH4" s="41">
        <f t="shared" ref="AH4:AH7" si="0">IF(AG4="Manual",15%,IF(AG4="Automático",25%,""))</f>
        <v>0.15</v>
      </c>
      <c r="AI4" s="41">
        <f t="shared" ref="AI4:AI8" si="1">+AH4+AF4</f>
        <v>0.4</v>
      </c>
      <c r="AJ4" s="231" t="s">
        <v>200</v>
      </c>
      <c r="AK4" s="224" t="s">
        <v>191</v>
      </c>
      <c r="AL4" s="71" t="s">
        <v>1134</v>
      </c>
      <c r="AM4" s="224" t="s">
        <v>23</v>
      </c>
      <c r="AN4" s="231" t="s">
        <v>1135</v>
      </c>
      <c r="AO4" s="231" t="s">
        <v>24</v>
      </c>
      <c r="AP4" s="231" t="s">
        <v>86</v>
      </c>
      <c r="AQ4" s="231" t="s">
        <v>1136</v>
      </c>
      <c r="AR4" s="231" t="s">
        <v>204</v>
      </c>
      <c r="AS4" s="231" t="s">
        <v>1137</v>
      </c>
      <c r="AT4" s="231" t="s">
        <v>206</v>
      </c>
      <c r="AU4" s="231">
        <f>+AI4*AA4</f>
        <v>0.2</v>
      </c>
      <c r="AV4" s="42">
        <f>+AA4-AU4</f>
        <v>0.3</v>
      </c>
      <c r="AW4" s="356" t="str">
        <f>+IF(C4="Corrupción","Moderado",IF(AV8&lt;=25%,"Bajo",IF(AV8&lt;=50%,"Moderado",IF(AV8&lt;=75%,"Alto",IF(AV8&gt;75%,"Extremo","")))))</f>
        <v>Moderado</v>
      </c>
      <c r="AX4" s="356" t="s">
        <v>41</v>
      </c>
      <c r="AY4" s="120">
        <v>1</v>
      </c>
      <c r="AZ4" s="67" t="s">
        <v>1138</v>
      </c>
      <c r="BA4" s="237" t="s">
        <v>1139</v>
      </c>
      <c r="BB4" s="247">
        <v>44197</v>
      </c>
      <c r="BC4" s="247">
        <v>44561</v>
      </c>
      <c r="BD4" s="241" t="s">
        <v>809</v>
      </c>
      <c r="BE4" s="256">
        <v>44439</v>
      </c>
      <c r="BF4" s="258" t="s">
        <v>1140</v>
      </c>
      <c r="BG4" s="44">
        <v>44500</v>
      </c>
      <c r="BH4" s="13"/>
      <c r="BI4" s="44">
        <v>44561</v>
      </c>
      <c r="BJ4" s="287"/>
    </row>
    <row r="5" spans="1:62" ht="87.6" customHeight="1" x14ac:dyDescent="0.3">
      <c r="A5" s="376"/>
      <c r="B5" s="355"/>
      <c r="C5" s="355"/>
      <c r="D5" s="355"/>
      <c r="E5" s="355"/>
      <c r="F5" s="420"/>
      <c r="G5" s="411"/>
      <c r="H5" s="355"/>
      <c r="I5" s="420"/>
      <c r="J5" s="355"/>
      <c r="K5" s="355"/>
      <c r="L5" s="357"/>
      <c r="M5" s="355"/>
      <c r="N5" s="355"/>
      <c r="O5" s="355"/>
      <c r="P5" s="355"/>
      <c r="Q5" s="355"/>
      <c r="R5" s="355"/>
      <c r="S5" s="356"/>
      <c r="T5" s="356"/>
      <c r="U5" s="356"/>
      <c r="V5" s="369"/>
      <c r="W5" s="367"/>
      <c r="X5" s="369"/>
      <c r="Y5" s="367"/>
      <c r="Z5" s="356"/>
      <c r="AA5" s="367"/>
      <c r="AB5" s="368"/>
      <c r="AC5" s="235" t="s">
        <v>1141</v>
      </c>
      <c r="AD5" s="52" t="s">
        <v>1142</v>
      </c>
      <c r="AE5" s="71" t="s">
        <v>54</v>
      </c>
      <c r="AF5" s="41">
        <f t="shared" ref="AF5:AF7" si="2">IF(AE5="Preventivo",25%,IF(AE5="Detectivo",15%,IF(AE5="Correctivo",10%,"")))</f>
        <v>0.25</v>
      </c>
      <c r="AG5" s="231" t="s">
        <v>199</v>
      </c>
      <c r="AH5" s="41">
        <f t="shared" si="0"/>
        <v>0.15</v>
      </c>
      <c r="AI5" s="41">
        <f t="shared" si="1"/>
        <v>0.4</v>
      </c>
      <c r="AJ5" s="231" t="s">
        <v>200</v>
      </c>
      <c r="AK5" s="224" t="s">
        <v>191</v>
      </c>
      <c r="AL5" s="71" t="s">
        <v>1143</v>
      </c>
      <c r="AM5" s="224" t="s">
        <v>23</v>
      </c>
      <c r="AN5" s="231" t="s">
        <v>1144</v>
      </c>
      <c r="AO5" s="231" t="s">
        <v>24</v>
      </c>
      <c r="AP5" s="231" t="s">
        <v>96</v>
      </c>
      <c r="AQ5" s="231" t="s">
        <v>1145</v>
      </c>
      <c r="AR5" s="231" t="s">
        <v>204</v>
      </c>
      <c r="AS5" s="231" t="s">
        <v>1146</v>
      </c>
      <c r="AT5" s="231" t="s">
        <v>206</v>
      </c>
      <c r="AU5" s="231">
        <f>+AV4*AI5</f>
        <v>0.12</v>
      </c>
      <c r="AV5" s="42">
        <f>+AV4-AU5</f>
        <v>0.18</v>
      </c>
      <c r="AW5" s="356"/>
      <c r="AX5" s="356"/>
      <c r="AY5" s="242">
        <v>2</v>
      </c>
      <c r="AZ5" s="67" t="s">
        <v>1147</v>
      </c>
      <c r="BA5" s="237" t="s">
        <v>632</v>
      </c>
      <c r="BB5" s="247">
        <v>44197</v>
      </c>
      <c r="BC5" s="247">
        <v>44561</v>
      </c>
      <c r="BD5" s="241" t="s">
        <v>1148</v>
      </c>
      <c r="BE5" s="256">
        <v>44439</v>
      </c>
      <c r="BF5" s="263" t="s">
        <v>1149</v>
      </c>
      <c r="BG5" s="44">
        <v>44500</v>
      </c>
      <c r="BH5" s="13"/>
      <c r="BI5" s="44">
        <v>44561</v>
      </c>
      <c r="BJ5" s="287"/>
    </row>
    <row r="6" spans="1:62" ht="84" customHeight="1" x14ac:dyDescent="0.3">
      <c r="A6" s="376"/>
      <c r="B6" s="355"/>
      <c r="C6" s="355"/>
      <c r="D6" s="355"/>
      <c r="E6" s="355"/>
      <c r="F6" s="420"/>
      <c r="G6" s="411"/>
      <c r="H6" s="355"/>
      <c r="I6" s="420"/>
      <c r="J6" s="355"/>
      <c r="K6" s="355"/>
      <c r="L6" s="357"/>
      <c r="M6" s="355"/>
      <c r="N6" s="355"/>
      <c r="O6" s="355"/>
      <c r="P6" s="355"/>
      <c r="Q6" s="355"/>
      <c r="R6" s="355"/>
      <c r="S6" s="356"/>
      <c r="T6" s="356"/>
      <c r="U6" s="356"/>
      <c r="V6" s="369"/>
      <c r="W6" s="367"/>
      <c r="X6" s="369"/>
      <c r="Y6" s="367"/>
      <c r="Z6" s="356"/>
      <c r="AA6" s="367"/>
      <c r="AB6" s="368"/>
      <c r="AC6" s="235" t="s">
        <v>1150</v>
      </c>
      <c r="AD6" s="52" t="s">
        <v>1151</v>
      </c>
      <c r="AE6" s="71" t="s">
        <v>54</v>
      </c>
      <c r="AF6" s="41">
        <f t="shared" si="2"/>
        <v>0.25</v>
      </c>
      <c r="AG6" s="231" t="s">
        <v>199</v>
      </c>
      <c r="AH6" s="41">
        <f t="shared" si="0"/>
        <v>0.15</v>
      </c>
      <c r="AI6" s="41">
        <f t="shared" si="1"/>
        <v>0.4</v>
      </c>
      <c r="AJ6" s="231" t="s">
        <v>200</v>
      </c>
      <c r="AK6" s="224" t="s">
        <v>191</v>
      </c>
      <c r="AL6" s="71" t="s">
        <v>1152</v>
      </c>
      <c r="AM6" s="224" t="s">
        <v>23</v>
      </c>
      <c r="AN6" s="231" t="s">
        <v>1153</v>
      </c>
      <c r="AO6" s="231" t="s">
        <v>40</v>
      </c>
      <c r="AP6" s="231" t="s">
        <v>1154</v>
      </c>
      <c r="AQ6" s="231" t="s">
        <v>1155</v>
      </c>
      <c r="AR6" s="231" t="s">
        <v>204</v>
      </c>
      <c r="AS6" s="231" t="s">
        <v>1146</v>
      </c>
      <c r="AT6" s="231" t="s">
        <v>206</v>
      </c>
      <c r="AU6" s="231">
        <f>+AV5*AI6</f>
        <v>7.1999999999999995E-2</v>
      </c>
      <c r="AV6" s="42">
        <f>+AV5-AU6</f>
        <v>0.108</v>
      </c>
      <c r="AW6" s="356"/>
      <c r="AX6" s="356"/>
      <c r="AY6" s="242">
        <v>3</v>
      </c>
      <c r="AZ6" s="43"/>
      <c r="BA6" s="246"/>
      <c r="BB6" s="40"/>
      <c r="BC6" s="40"/>
      <c r="BD6" s="246"/>
      <c r="BE6" s="256">
        <v>44439</v>
      </c>
      <c r="BF6" s="13"/>
      <c r="BG6" s="44">
        <v>44500</v>
      </c>
      <c r="BH6" s="13"/>
      <c r="BI6" s="44">
        <v>44561</v>
      </c>
      <c r="BJ6" s="287"/>
    </row>
    <row r="7" spans="1:62" ht="115.2" customHeight="1" x14ac:dyDescent="0.3">
      <c r="A7" s="376"/>
      <c r="B7" s="355"/>
      <c r="C7" s="355"/>
      <c r="D7" s="355"/>
      <c r="E7" s="355"/>
      <c r="F7" s="420"/>
      <c r="G7" s="411"/>
      <c r="H7" s="355"/>
      <c r="I7" s="420"/>
      <c r="J7" s="355"/>
      <c r="K7" s="355"/>
      <c r="L7" s="357"/>
      <c r="M7" s="355"/>
      <c r="N7" s="355"/>
      <c r="O7" s="355"/>
      <c r="P7" s="355"/>
      <c r="Q7" s="355"/>
      <c r="R7" s="355"/>
      <c r="S7" s="356"/>
      <c r="T7" s="356"/>
      <c r="U7" s="356"/>
      <c r="V7" s="369"/>
      <c r="W7" s="367"/>
      <c r="X7" s="369"/>
      <c r="Y7" s="367"/>
      <c r="Z7" s="356"/>
      <c r="AA7" s="367"/>
      <c r="AB7" s="368"/>
      <c r="AC7" s="235" t="s">
        <v>1156</v>
      </c>
      <c r="AD7" s="71" t="s">
        <v>1157</v>
      </c>
      <c r="AE7" s="71" t="s">
        <v>54</v>
      </c>
      <c r="AF7" s="41">
        <f t="shared" si="2"/>
        <v>0.25</v>
      </c>
      <c r="AG7" s="231" t="s">
        <v>199</v>
      </c>
      <c r="AH7" s="41">
        <f t="shared" si="0"/>
        <v>0.15</v>
      </c>
      <c r="AI7" s="41">
        <f t="shared" si="1"/>
        <v>0.4</v>
      </c>
      <c r="AJ7" s="231" t="s">
        <v>200</v>
      </c>
      <c r="AK7" s="224" t="s">
        <v>191</v>
      </c>
      <c r="AL7" s="71" t="s">
        <v>1158</v>
      </c>
      <c r="AM7" s="224" t="s">
        <v>23</v>
      </c>
      <c r="AN7" s="231" t="s">
        <v>1159</v>
      </c>
      <c r="AO7" s="231" t="s">
        <v>24</v>
      </c>
      <c r="AP7" s="231" t="s">
        <v>630</v>
      </c>
      <c r="AQ7" s="231" t="s">
        <v>1160</v>
      </c>
      <c r="AR7" s="231" t="s">
        <v>204</v>
      </c>
      <c r="AS7" s="231" t="s">
        <v>1161</v>
      </c>
      <c r="AT7" s="231" t="s">
        <v>206</v>
      </c>
      <c r="AU7" s="231">
        <f>+AV6*AI7</f>
        <v>4.3200000000000002E-2</v>
      </c>
      <c r="AV7" s="42">
        <f>+AV6-AU7</f>
        <v>6.4799999999999996E-2</v>
      </c>
      <c r="AW7" s="356"/>
      <c r="AX7" s="356"/>
      <c r="AY7" s="242">
        <v>4</v>
      </c>
      <c r="AZ7" s="43"/>
      <c r="BA7" s="246"/>
      <c r="BB7" s="40"/>
      <c r="BC7" s="40"/>
      <c r="BD7" s="246"/>
      <c r="BE7" s="256">
        <v>44439</v>
      </c>
      <c r="BF7" s="13"/>
      <c r="BG7" s="44">
        <v>44500</v>
      </c>
      <c r="BH7" s="13"/>
      <c r="BI7" s="44">
        <v>44561</v>
      </c>
      <c r="BJ7" s="287"/>
    </row>
    <row r="8" spans="1:62" ht="83.4" customHeight="1" x14ac:dyDescent="0.3">
      <c r="A8" s="376"/>
      <c r="B8" s="355"/>
      <c r="C8" s="355"/>
      <c r="D8" s="355"/>
      <c r="E8" s="355"/>
      <c r="F8" s="420"/>
      <c r="G8" s="411"/>
      <c r="H8" s="355"/>
      <c r="I8" s="420"/>
      <c r="J8" s="355"/>
      <c r="K8" s="355"/>
      <c r="L8" s="357"/>
      <c r="M8" s="355"/>
      <c r="N8" s="355"/>
      <c r="O8" s="355"/>
      <c r="P8" s="355"/>
      <c r="Q8" s="355"/>
      <c r="R8" s="355"/>
      <c r="S8" s="356"/>
      <c r="T8" s="356"/>
      <c r="U8" s="356"/>
      <c r="V8" s="369"/>
      <c r="W8" s="367"/>
      <c r="X8" s="369"/>
      <c r="Y8" s="367"/>
      <c r="Z8" s="356"/>
      <c r="AA8" s="367"/>
      <c r="AB8" s="368"/>
      <c r="AC8" s="235" t="s">
        <v>1162</v>
      </c>
      <c r="AD8" s="71" t="s">
        <v>1163</v>
      </c>
      <c r="AE8" s="71" t="s">
        <v>54</v>
      </c>
      <c r="AF8" s="41">
        <f>IF(AE8="Preventivo",25%,IF(AE8="Detectivo",15%,IF(AE8="Correctivo",10%,"")))</f>
        <v>0.25</v>
      </c>
      <c r="AG8" s="231" t="s">
        <v>199</v>
      </c>
      <c r="AH8" s="41">
        <f>IF(AG8="Manual",15%,IF(AG8="Automático",25%,""))</f>
        <v>0.15</v>
      </c>
      <c r="AI8" s="41">
        <f t="shared" si="1"/>
        <v>0.4</v>
      </c>
      <c r="AJ8" s="231" t="s">
        <v>200</v>
      </c>
      <c r="AK8" s="224" t="s">
        <v>191</v>
      </c>
      <c r="AL8" s="71" t="s">
        <v>1164</v>
      </c>
      <c r="AM8" s="224" t="s">
        <v>23</v>
      </c>
      <c r="AN8" s="231" t="s">
        <v>1135</v>
      </c>
      <c r="AO8" s="231" t="s">
        <v>24</v>
      </c>
      <c r="AP8" s="231" t="s">
        <v>96</v>
      </c>
      <c r="AQ8" s="231" t="s">
        <v>1165</v>
      </c>
      <c r="AR8" s="231" t="s">
        <v>577</v>
      </c>
      <c r="AS8" s="231" t="s">
        <v>632</v>
      </c>
      <c r="AT8" s="231" t="s">
        <v>206</v>
      </c>
      <c r="AU8" s="231">
        <f>+AV7*AI8</f>
        <v>2.5919999999999999E-2</v>
      </c>
      <c r="AV8" s="42">
        <f>+AV7-AU8</f>
        <v>3.8879999999999998E-2</v>
      </c>
      <c r="AW8" s="356"/>
      <c r="AX8" s="356"/>
      <c r="AY8" s="242">
        <v>5</v>
      </c>
      <c r="AZ8" s="43"/>
      <c r="BA8" s="246"/>
      <c r="BB8" s="40"/>
      <c r="BC8" s="40"/>
      <c r="BD8" s="246"/>
      <c r="BE8" s="256">
        <v>44439</v>
      </c>
      <c r="BF8" s="13"/>
      <c r="BG8" s="44">
        <v>44500</v>
      </c>
      <c r="BH8" s="13"/>
      <c r="BI8" s="44">
        <v>44561</v>
      </c>
      <c r="BJ8" s="287"/>
    </row>
    <row r="9" spans="1:62" ht="172.8" x14ac:dyDescent="0.3">
      <c r="A9" s="376" t="s">
        <v>240</v>
      </c>
      <c r="B9" s="355" t="s">
        <v>82</v>
      </c>
      <c r="C9" s="355" t="s">
        <v>22</v>
      </c>
      <c r="D9" s="355" t="s">
        <v>76</v>
      </c>
      <c r="E9" s="355" t="s">
        <v>34</v>
      </c>
      <c r="F9" s="460" t="s">
        <v>1166</v>
      </c>
      <c r="G9" s="455" t="s">
        <v>1167</v>
      </c>
      <c r="H9" s="355" t="s">
        <v>1168</v>
      </c>
      <c r="I9" s="459" t="s">
        <v>1169</v>
      </c>
      <c r="J9" s="355" t="s">
        <v>86</v>
      </c>
      <c r="K9" s="355">
        <v>0</v>
      </c>
      <c r="L9" s="357">
        <f>IF(J9="Diaria",+(K9/360),IF(J9="Mensual",+(K9/12),IF(J9="Bimestral",+(K9/6),IF(J9="Trimestral",+(K9/4),IF(J9="Semestral",+(K9/2),IF(J9="Anual",+(K9/1),""))))))</f>
        <v>0</v>
      </c>
      <c r="M9" s="355" t="s">
        <v>29</v>
      </c>
      <c r="N9" s="355">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55" t="s">
        <v>70</v>
      </c>
      <c r="P9" s="355">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355" t="s">
        <v>70</v>
      </c>
      <c r="R9" s="355">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56" t="s">
        <v>70</v>
      </c>
      <c r="T9" s="356" t="s">
        <v>70</v>
      </c>
      <c r="U9" s="356">
        <f>+MAX(N9,P9,R9)</f>
        <v>0.2</v>
      </c>
      <c r="V9" s="369" t="str">
        <f>IF(L9&lt;=20%,"Muy baja",IF(L9&lt;=40%,"Baja",IF(L9&lt;=60%,"Media",IF(L9&lt;=80%,"Alta",IF(L9&lt;=100%,"Muy alta",IF(L9&gt;=100%,"Muy alta",""))))))</f>
        <v>Muy baja</v>
      </c>
      <c r="W9" s="367">
        <f>+IFERROR(VLOOKUP(V9,Fórmula!$F$1:$G$6,2,FALSE),"")</f>
        <v>0.2</v>
      </c>
      <c r="X9" s="369" t="str">
        <f>IF(U9=20%,"Leve",IF(U9=40%,"Menor",IF(U9=60%,"Moderado",IF(U9=80%,"Mayor",IF(U9=100%,"Catastrófico","")))))</f>
        <v>Leve</v>
      </c>
      <c r="Y9" s="367">
        <f>+IFERROR(VLOOKUP(X9,Fórmula!$H$1:$I$6,2,FALSE),"")</f>
        <v>0.2</v>
      </c>
      <c r="Z9" s="356" t="str">
        <f>+IFERROR(VLOOKUP(V9&amp;X9,Fórmula!$C$2:$D$26,2,FALSE),"")</f>
        <v>Bajo</v>
      </c>
      <c r="AA9" s="367">
        <f>IF(Z9="Bajo",25%,IF(Z9="Moderado",50%,IF(Z9="Alto",75%,IF(Z9="Extremo",100%,""))))</f>
        <v>0.25</v>
      </c>
      <c r="AB9" s="368" t="s">
        <v>1170</v>
      </c>
      <c r="AC9" s="235" t="s">
        <v>1171</v>
      </c>
      <c r="AD9" s="71" t="s">
        <v>1172</v>
      </c>
      <c r="AE9" s="71" t="s">
        <v>54</v>
      </c>
      <c r="AF9" s="41">
        <f>IF(AE9="Preventivo",25%,IF(AE9="Detectivo",15%,IF(AE9="Correctivo",10%,"")))</f>
        <v>0.25</v>
      </c>
      <c r="AG9" s="231" t="s">
        <v>199</v>
      </c>
      <c r="AH9" s="41">
        <f t="shared" ref="AH9:AH17" si="3">IF(AG9="Manual",15%,IF(AG9="Automático",25%,""))</f>
        <v>0.15</v>
      </c>
      <c r="AI9" s="41">
        <f>+AH9+AF9</f>
        <v>0.4</v>
      </c>
      <c r="AJ9" s="231" t="s">
        <v>200</v>
      </c>
      <c r="AK9" s="224" t="s">
        <v>191</v>
      </c>
      <c r="AL9" s="71" t="s">
        <v>1173</v>
      </c>
      <c r="AM9" s="224" t="s">
        <v>23</v>
      </c>
      <c r="AN9" s="231" t="s">
        <v>1174</v>
      </c>
      <c r="AO9" s="231" t="s">
        <v>40</v>
      </c>
      <c r="AP9" s="231" t="s">
        <v>1175</v>
      </c>
      <c r="AQ9" s="231" t="s">
        <v>1176</v>
      </c>
      <c r="AR9" s="231" t="s">
        <v>204</v>
      </c>
      <c r="AS9" s="231" t="s">
        <v>1161</v>
      </c>
      <c r="AT9" s="231" t="s">
        <v>206</v>
      </c>
      <c r="AU9" s="231">
        <f>+AI9*AA9</f>
        <v>0.1</v>
      </c>
      <c r="AV9" s="42">
        <f>+AA9-AU9</f>
        <v>0.15</v>
      </c>
      <c r="AW9" s="356" t="str">
        <f>+IF(C9="Corrupción","Moderado",IF(AV11&lt;=25%,"Bajo",IF(AV11&lt;=50%,"Moderado",IF(AV11&lt;=75%,"Alto",IF(AV11&gt;75%,"Extremo","")))))</f>
        <v>Bajo</v>
      </c>
      <c r="AX9" s="356" t="s">
        <v>41</v>
      </c>
      <c r="AY9" s="452">
        <v>1</v>
      </c>
      <c r="AZ9" s="67" t="s">
        <v>1177</v>
      </c>
      <c r="BA9" s="237" t="s">
        <v>632</v>
      </c>
      <c r="BB9" s="247">
        <v>44197</v>
      </c>
      <c r="BC9" s="247">
        <v>44377</v>
      </c>
      <c r="BD9" s="241" t="s">
        <v>1178</v>
      </c>
      <c r="BE9" s="256">
        <v>44439</v>
      </c>
      <c r="BF9" s="258" t="s">
        <v>1179</v>
      </c>
      <c r="BG9" s="44">
        <v>44500</v>
      </c>
      <c r="BH9" s="13"/>
      <c r="BI9" s="44">
        <v>44561</v>
      </c>
      <c r="BJ9" s="287"/>
    </row>
    <row r="10" spans="1:62" ht="96.6" x14ac:dyDescent="0.3">
      <c r="A10" s="376"/>
      <c r="B10" s="355"/>
      <c r="C10" s="355"/>
      <c r="D10" s="355"/>
      <c r="E10" s="355"/>
      <c r="F10" s="460"/>
      <c r="G10" s="455"/>
      <c r="H10" s="355"/>
      <c r="I10" s="459"/>
      <c r="J10" s="355"/>
      <c r="K10" s="355"/>
      <c r="L10" s="357"/>
      <c r="M10" s="355"/>
      <c r="N10" s="355"/>
      <c r="O10" s="355"/>
      <c r="P10" s="355"/>
      <c r="Q10" s="355"/>
      <c r="R10" s="355"/>
      <c r="S10" s="356"/>
      <c r="T10" s="356"/>
      <c r="U10" s="356"/>
      <c r="V10" s="369"/>
      <c r="W10" s="367"/>
      <c r="X10" s="369"/>
      <c r="Y10" s="367"/>
      <c r="Z10" s="356"/>
      <c r="AA10" s="367"/>
      <c r="AB10" s="368"/>
      <c r="AC10" s="235" t="s">
        <v>1180</v>
      </c>
      <c r="AD10" s="71" t="s">
        <v>1181</v>
      </c>
      <c r="AE10" s="71" t="s">
        <v>54</v>
      </c>
      <c r="AF10" s="41">
        <f t="shared" ref="AF10:AF11" si="4">IF(AE10="Preventivo",25%,IF(AE10="Detectivo",15%,IF(AE10="Correctivo",10%,"")))</f>
        <v>0.25</v>
      </c>
      <c r="AG10" s="231" t="s">
        <v>199</v>
      </c>
      <c r="AH10" s="41">
        <f t="shared" si="3"/>
        <v>0.15</v>
      </c>
      <c r="AI10" s="41">
        <f>+AH10+AF10</f>
        <v>0.4</v>
      </c>
      <c r="AJ10" s="231" t="s">
        <v>200</v>
      </c>
      <c r="AK10" s="224" t="s">
        <v>191</v>
      </c>
      <c r="AL10" s="71" t="s">
        <v>1182</v>
      </c>
      <c r="AM10" s="224" t="s">
        <v>23</v>
      </c>
      <c r="AN10" s="231" t="s">
        <v>1183</v>
      </c>
      <c r="AO10" s="231" t="s">
        <v>24</v>
      </c>
      <c r="AP10" s="231" t="s">
        <v>92</v>
      </c>
      <c r="AQ10" s="231" t="s">
        <v>1184</v>
      </c>
      <c r="AR10" s="231" t="s">
        <v>204</v>
      </c>
      <c r="AS10" s="231" t="s">
        <v>1185</v>
      </c>
      <c r="AT10" s="231" t="s">
        <v>206</v>
      </c>
      <c r="AU10" s="231">
        <f>+AV9*AI10</f>
        <v>0.06</v>
      </c>
      <c r="AV10" s="42">
        <f>+AV9-AU10</f>
        <v>0.09</v>
      </c>
      <c r="AW10" s="356"/>
      <c r="AX10" s="356"/>
      <c r="AY10" s="452"/>
      <c r="AZ10" s="67" t="s">
        <v>1186</v>
      </c>
      <c r="BA10" s="237" t="s">
        <v>632</v>
      </c>
      <c r="BB10" s="247">
        <v>44197</v>
      </c>
      <c r="BC10" s="247">
        <v>44377</v>
      </c>
      <c r="BD10" s="231" t="s">
        <v>1187</v>
      </c>
      <c r="BE10" s="256">
        <v>44439</v>
      </c>
      <c r="BF10" s="280" t="s">
        <v>1188</v>
      </c>
      <c r="BG10" s="44">
        <v>44500</v>
      </c>
      <c r="BH10" s="13"/>
      <c r="BI10" s="44">
        <v>44561</v>
      </c>
      <c r="BJ10" s="287"/>
    </row>
    <row r="11" spans="1:62" ht="55.2" x14ac:dyDescent="0.3">
      <c r="A11" s="376"/>
      <c r="B11" s="355"/>
      <c r="C11" s="355"/>
      <c r="D11" s="355"/>
      <c r="E11" s="355"/>
      <c r="F11" s="460"/>
      <c r="G11" s="455"/>
      <c r="H11" s="355"/>
      <c r="I11" s="459"/>
      <c r="J11" s="355"/>
      <c r="K11" s="355"/>
      <c r="L11" s="357"/>
      <c r="M11" s="355"/>
      <c r="N11" s="355"/>
      <c r="O11" s="355"/>
      <c r="P11" s="355"/>
      <c r="Q11" s="355"/>
      <c r="R11" s="355"/>
      <c r="S11" s="356"/>
      <c r="T11" s="356"/>
      <c r="U11" s="356"/>
      <c r="V11" s="369"/>
      <c r="W11" s="367"/>
      <c r="X11" s="369"/>
      <c r="Y11" s="367"/>
      <c r="Z11" s="356"/>
      <c r="AA11" s="367"/>
      <c r="AB11" s="368"/>
      <c r="AC11" s="235" t="s">
        <v>1189</v>
      </c>
      <c r="AD11" s="71" t="s">
        <v>1190</v>
      </c>
      <c r="AE11" s="71" t="s">
        <v>54</v>
      </c>
      <c r="AF11" s="41">
        <f t="shared" si="4"/>
        <v>0.25</v>
      </c>
      <c r="AG11" s="231" t="s">
        <v>199</v>
      </c>
      <c r="AH11" s="41">
        <f t="shared" si="3"/>
        <v>0.15</v>
      </c>
      <c r="AI11" s="41">
        <f>+AH11+AF11</f>
        <v>0.4</v>
      </c>
      <c r="AJ11" s="231" t="s">
        <v>200</v>
      </c>
      <c r="AK11" s="224" t="s">
        <v>191</v>
      </c>
      <c r="AL11" s="71" t="s">
        <v>1191</v>
      </c>
      <c r="AM11" s="224" t="s">
        <v>39</v>
      </c>
      <c r="AN11" s="231"/>
      <c r="AO11" s="231" t="s">
        <v>24</v>
      </c>
      <c r="AP11" s="231" t="s">
        <v>86</v>
      </c>
      <c r="AQ11" s="231" t="s">
        <v>1192</v>
      </c>
      <c r="AR11" s="231" t="s">
        <v>204</v>
      </c>
      <c r="AS11" s="231" t="s">
        <v>1146</v>
      </c>
      <c r="AT11" s="231" t="s">
        <v>206</v>
      </c>
      <c r="AU11" s="231">
        <f>+AV10*AI11</f>
        <v>3.5999999999999997E-2</v>
      </c>
      <c r="AV11" s="42">
        <f>+AV10-AU11</f>
        <v>5.3999999999999999E-2</v>
      </c>
      <c r="AW11" s="356"/>
      <c r="AX11" s="356"/>
      <c r="AY11" s="242">
        <v>2</v>
      </c>
      <c r="AZ11" s="67"/>
      <c r="BA11" s="237"/>
      <c r="BB11" s="247"/>
      <c r="BC11" s="247"/>
      <c r="BD11" s="241"/>
      <c r="BE11" s="256">
        <v>44439</v>
      </c>
      <c r="BF11" s="13"/>
      <c r="BG11" s="44">
        <v>44500</v>
      </c>
      <c r="BH11" s="13"/>
      <c r="BI11" s="44">
        <v>44561</v>
      </c>
      <c r="BJ11" s="287"/>
    </row>
    <row r="12" spans="1:62" ht="124.2" x14ac:dyDescent="0.3">
      <c r="A12" s="376" t="s">
        <v>240</v>
      </c>
      <c r="B12" s="355" t="s">
        <v>82</v>
      </c>
      <c r="C12" s="355" t="s">
        <v>55</v>
      </c>
      <c r="D12" s="355" t="s">
        <v>76</v>
      </c>
      <c r="E12" s="355" t="s">
        <v>77</v>
      </c>
      <c r="F12" s="420" t="s">
        <v>1193</v>
      </c>
      <c r="G12" s="411" t="s">
        <v>1253</v>
      </c>
      <c r="H12" s="355" t="s">
        <v>1195</v>
      </c>
      <c r="I12" s="420" t="s">
        <v>1196</v>
      </c>
      <c r="J12" s="355" t="s">
        <v>63</v>
      </c>
      <c r="K12" s="355">
        <v>2</v>
      </c>
      <c r="L12" s="357">
        <f>IF(J12="Diaria",+(K12/360),IF(J12="Mensual",+(K12/12),IF(J12="Bimestral",+(K12/6),IF(J12="Trimestral",+(K12/4),IF(J12="Semestral",+(K12/2),IF(J12="Anual",+(K12/1),""))))))</f>
        <v>0.16666666666666666</v>
      </c>
      <c r="M12" s="355" t="s">
        <v>29</v>
      </c>
      <c r="N12" s="35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55" t="s">
        <v>46</v>
      </c>
      <c r="P12" s="35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355" t="s">
        <v>70</v>
      </c>
      <c r="R12" s="35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56" t="s">
        <v>57</v>
      </c>
      <c r="T12" s="356" t="s">
        <v>70</v>
      </c>
      <c r="U12" s="356">
        <f>+MAX(N12,P12,R12)</f>
        <v>0.4</v>
      </c>
      <c r="V12" s="369" t="str">
        <f>IF(L12&lt;=20%,"Muy baja",IF(L12&lt;=40%,"Baja",IF(L12&lt;=60%,"Media",IF(L12&lt;=80%,"Alta",IF(L12&lt;=100%,"Muy alta",IF(L12&gt;=100%,"Muy alta",""))))))</f>
        <v>Muy baja</v>
      </c>
      <c r="W12" s="367">
        <f>+IFERROR(VLOOKUP(V12,Fórmula!$F$1:$G$6,2,FALSE),"")</f>
        <v>0.2</v>
      </c>
      <c r="X12" s="369" t="str">
        <f>IF(U12=20%,"Leve",IF(U12=40%,"Menor",IF(U12=60%,"Moderado",IF(U12=80%,"Mayor",IF(U12=100%,"Catastrófico","")))))</f>
        <v>Menor</v>
      </c>
      <c r="Y12" s="367">
        <f>+IFERROR(VLOOKUP(X12,Fórmula!$H$1:$I$6,2,FALSE),"")</f>
        <v>0.4</v>
      </c>
      <c r="Z12" s="356" t="s">
        <v>53</v>
      </c>
      <c r="AA12" s="367">
        <f>IF(Z12="Bajo",25%,IF(Z12="Moderado",50%,IF(Z12="Alto",75%,IF(Z12="Extremo",100%,""))))</f>
        <v>0.5</v>
      </c>
      <c r="AB12" s="368" t="s">
        <v>1197</v>
      </c>
      <c r="AC12" s="71" t="s">
        <v>1198</v>
      </c>
      <c r="AD12" s="71" t="s">
        <v>1199</v>
      </c>
      <c r="AE12" s="71" t="s">
        <v>54</v>
      </c>
      <c r="AF12" s="41">
        <f>IF(AE12="Preventivo",25%,IF(AE12="Detectivo",15%,IF(AE12="Correctivo",10%,"")))</f>
        <v>0.25</v>
      </c>
      <c r="AG12" s="231" t="s">
        <v>199</v>
      </c>
      <c r="AH12" s="41">
        <f t="shared" si="3"/>
        <v>0.15</v>
      </c>
      <c r="AI12" s="41">
        <f>+AH12+AF12</f>
        <v>0.4</v>
      </c>
      <c r="AJ12" s="231" t="s">
        <v>200</v>
      </c>
      <c r="AK12" s="224" t="s">
        <v>191</v>
      </c>
      <c r="AL12" s="71" t="s">
        <v>1200</v>
      </c>
      <c r="AM12" s="224" t="s">
        <v>23</v>
      </c>
      <c r="AN12" s="231" t="s">
        <v>1201</v>
      </c>
      <c r="AO12" s="231" t="s">
        <v>24</v>
      </c>
      <c r="AP12" s="231" t="s">
        <v>63</v>
      </c>
      <c r="AQ12" s="231" t="s">
        <v>1202</v>
      </c>
      <c r="AR12" s="231" t="s">
        <v>204</v>
      </c>
      <c r="AS12" s="231" t="s">
        <v>1203</v>
      </c>
      <c r="AT12" s="231" t="s">
        <v>206</v>
      </c>
      <c r="AU12" s="231">
        <f>+AI12*AA12</f>
        <v>0.2</v>
      </c>
      <c r="AV12" s="42">
        <f>+AA12-AU12</f>
        <v>0.3</v>
      </c>
      <c r="AW12" s="356" t="str">
        <f>+IF(C12="Corrupción","Moderado",IF(AV13&lt;=25%,"Bajo",IF(AV13&lt;=50%,"Moderado",IF(AV13&lt;=75%,"Alto",IF(AV13&gt;75%,"Extremo","")))))</f>
        <v>Moderado</v>
      </c>
      <c r="AX12" s="356" t="s">
        <v>41</v>
      </c>
      <c r="AY12" s="120">
        <v>1</v>
      </c>
      <c r="AZ12" s="231" t="s">
        <v>1204</v>
      </c>
      <c r="BA12" s="224" t="s">
        <v>1205</v>
      </c>
      <c r="BB12" s="247">
        <v>44197</v>
      </c>
      <c r="BC12" s="247">
        <v>44561</v>
      </c>
      <c r="BD12" s="231" t="s">
        <v>1206</v>
      </c>
      <c r="BE12" s="256">
        <v>44439</v>
      </c>
      <c r="BF12" s="263" t="s">
        <v>1207</v>
      </c>
      <c r="BG12" s="44">
        <v>44500</v>
      </c>
      <c r="BH12" s="13"/>
      <c r="BI12" s="44">
        <v>44561</v>
      </c>
      <c r="BJ12" s="287"/>
    </row>
    <row r="13" spans="1:62" ht="69" x14ac:dyDescent="0.3">
      <c r="A13" s="376"/>
      <c r="B13" s="355"/>
      <c r="C13" s="355"/>
      <c r="D13" s="355"/>
      <c r="E13" s="355"/>
      <c r="F13" s="420"/>
      <c r="G13" s="411"/>
      <c r="H13" s="355"/>
      <c r="I13" s="420"/>
      <c r="J13" s="355"/>
      <c r="K13" s="355"/>
      <c r="L13" s="357"/>
      <c r="M13" s="355"/>
      <c r="N13" s="355"/>
      <c r="O13" s="355"/>
      <c r="P13" s="355"/>
      <c r="Q13" s="355"/>
      <c r="R13" s="355"/>
      <c r="S13" s="356"/>
      <c r="T13" s="356"/>
      <c r="U13" s="356"/>
      <c r="V13" s="369"/>
      <c r="W13" s="367"/>
      <c r="X13" s="369"/>
      <c r="Y13" s="367"/>
      <c r="Z13" s="356"/>
      <c r="AA13" s="367"/>
      <c r="AB13" s="368"/>
      <c r="AC13" s="71" t="s">
        <v>1208</v>
      </c>
      <c r="AD13" s="71" t="s">
        <v>1209</v>
      </c>
      <c r="AE13" s="71" t="s">
        <v>54</v>
      </c>
      <c r="AF13" s="41">
        <f t="shared" ref="AF13" si="5">IF(AE13="Preventivo",25%,IF(AE13="Detectivo",15%,IF(AE13="Correctivo",10%,"")))</f>
        <v>0.25</v>
      </c>
      <c r="AG13" s="231" t="s">
        <v>199</v>
      </c>
      <c r="AH13" s="41">
        <f t="shared" si="3"/>
        <v>0.15</v>
      </c>
      <c r="AI13" s="41">
        <f>+AH13+AF13</f>
        <v>0.4</v>
      </c>
      <c r="AJ13" s="231" t="s">
        <v>200</v>
      </c>
      <c r="AK13" s="224" t="s">
        <v>240</v>
      </c>
      <c r="AL13" s="71"/>
      <c r="AM13" s="224" t="s">
        <v>23</v>
      </c>
      <c r="AN13" s="231" t="s">
        <v>1210</v>
      </c>
      <c r="AO13" s="231" t="s">
        <v>24</v>
      </c>
      <c r="AP13" s="231" t="s">
        <v>96</v>
      </c>
      <c r="AQ13" s="231" t="s">
        <v>1211</v>
      </c>
      <c r="AR13" s="231" t="s">
        <v>204</v>
      </c>
      <c r="AS13" s="231" t="s">
        <v>148</v>
      </c>
      <c r="AT13" s="231" t="s">
        <v>206</v>
      </c>
      <c r="AU13" s="231">
        <f>+AV12*AI13</f>
        <v>0.12</v>
      </c>
      <c r="AV13" s="42">
        <f>+AV12-AU13</f>
        <v>0.18</v>
      </c>
      <c r="AW13" s="356"/>
      <c r="AX13" s="356"/>
      <c r="AY13" s="242">
        <v>2</v>
      </c>
      <c r="AZ13" s="71" t="s">
        <v>1212</v>
      </c>
      <c r="BA13" s="224" t="s">
        <v>148</v>
      </c>
      <c r="BB13" s="247">
        <v>44197</v>
      </c>
      <c r="BC13" s="247">
        <v>44561</v>
      </c>
      <c r="BD13" s="231" t="s">
        <v>1213</v>
      </c>
      <c r="BE13" s="256">
        <v>44439</v>
      </c>
      <c r="BF13" s="231" t="s">
        <v>1214</v>
      </c>
      <c r="BG13" s="44">
        <v>44500</v>
      </c>
      <c r="BH13" s="13"/>
      <c r="BI13" s="44">
        <v>44561</v>
      </c>
      <c r="BJ13" s="287"/>
    </row>
    <row r="14" spans="1:62" ht="234.6" x14ac:dyDescent="0.3">
      <c r="A14" s="376" t="s">
        <v>240</v>
      </c>
      <c r="B14" s="355" t="s">
        <v>82</v>
      </c>
      <c r="C14" s="355" t="s">
        <v>104</v>
      </c>
      <c r="D14" s="355" t="s">
        <v>76</v>
      </c>
      <c r="E14" s="355" t="s">
        <v>77</v>
      </c>
      <c r="F14" s="459" t="s">
        <v>1215</v>
      </c>
      <c r="G14" s="455" t="s">
        <v>1216</v>
      </c>
      <c r="H14" s="355" t="s">
        <v>1217</v>
      </c>
      <c r="I14" s="459" t="s">
        <v>1218</v>
      </c>
      <c r="J14" s="355" t="s">
        <v>63</v>
      </c>
      <c r="K14" s="355">
        <v>0</v>
      </c>
      <c r="L14" s="357">
        <f>IF(J14="Diaria",+(K14/360),IF(J14="Mensual",+(K14/12),IF(J14="Bimestral",+(K14/6),IF(J14="Trimestral",+(K14/4),IF(J14="Semestral",+(K14/2),IF(J14="Anual",+(K14/1),""))))))</f>
        <v>0</v>
      </c>
      <c r="M14" s="355" t="s">
        <v>29</v>
      </c>
      <c r="N14" s="35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55" t="s">
        <v>374</v>
      </c>
      <c r="P14" s="35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355" t="s">
        <v>70</v>
      </c>
      <c r="R14" s="35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56" t="s">
        <v>57</v>
      </c>
      <c r="T14" s="356" t="s">
        <v>70</v>
      </c>
      <c r="U14" s="356">
        <f>+MAX(N14,P14,R14)</f>
        <v>0.8</v>
      </c>
      <c r="V14" s="369" t="str">
        <f>IF(L14&lt;=20%,"Muy baja",IF(L14&lt;=40%,"Baja",IF(L14&lt;=60%,"Media",IF(L14&lt;=80%,"Alta",IF(L14&lt;=100%,"Muy alta",IF(L14&gt;=100%,"Muy alta",""))))))</f>
        <v>Muy baja</v>
      </c>
      <c r="W14" s="367">
        <f>+IFERROR(VLOOKUP(V14,Fórmula!$F$1:$G$6,2,FALSE),"")</f>
        <v>0.2</v>
      </c>
      <c r="X14" s="369" t="str">
        <f>IF(U14=20%,"Leve",IF(U14=40%,"Menor",IF(U14=60%,"Moderado",IF(U14=80%,"Mayor",IF(U14=100%,"Catastrófico","")))))</f>
        <v>Mayor</v>
      </c>
      <c r="Y14" s="367">
        <f>+IFERROR(VLOOKUP(X14,Fórmula!$H$1:$I$6,2,FALSE),"")</f>
        <v>0.8</v>
      </c>
      <c r="Z14" s="356" t="str">
        <f>+IFERROR(VLOOKUP(V14&amp;X14,Fórmula!$C$2:$D$26,2,FALSE),"")</f>
        <v>Alto</v>
      </c>
      <c r="AA14" s="367">
        <f>IF(Z14="Bajo",25%,IF(Z14="Moderado",50%,IF(Z14="Alto",75%,IF(Z14="Extremo",100%,""))))</f>
        <v>0.75</v>
      </c>
      <c r="AB14" s="368" t="s">
        <v>1219</v>
      </c>
      <c r="AC14" s="71" t="s">
        <v>1220</v>
      </c>
      <c r="AD14" s="71" t="s">
        <v>1221</v>
      </c>
      <c r="AE14" s="71" t="s">
        <v>54</v>
      </c>
      <c r="AF14" s="41">
        <f>IF(AE14="Preventivo",25%,IF(AE14="Detectivo",15%,IF(AE14="Correctivo",10%,"")))</f>
        <v>0.25</v>
      </c>
      <c r="AG14" s="231" t="s">
        <v>199</v>
      </c>
      <c r="AH14" s="41">
        <f t="shared" si="3"/>
        <v>0.15</v>
      </c>
      <c r="AI14" s="41">
        <f t="shared" ref="AI14:AI18" si="6">+AH14+AF14</f>
        <v>0.4</v>
      </c>
      <c r="AJ14" s="231" t="s">
        <v>200</v>
      </c>
      <c r="AK14" s="224" t="s">
        <v>191</v>
      </c>
      <c r="AL14" s="71" t="s">
        <v>402</v>
      </c>
      <c r="AM14" s="224" t="s">
        <v>23</v>
      </c>
      <c r="AN14" s="231" t="s">
        <v>1222</v>
      </c>
      <c r="AO14" s="231" t="s">
        <v>40</v>
      </c>
      <c r="AP14" s="231" t="s">
        <v>404</v>
      </c>
      <c r="AQ14" s="231" t="s">
        <v>1223</v>
      </c>
      <c r="AR14" s="231" t="s">
        <v>204</v>
      </c>
      <c r="AS14" s="231" t="s">
        <v>406</v>
      </c>
      <c r="AT14" s="231" t="s">
        <v>206</v>
      </c>
      <c r="AU14" s="231">
        <f>+AI14*AA14</f>
        <v>0.30000000000000004</v>
      </c>
      <c r="AV14" s="42">
        <f>+AA14-AU14</f>
        <v>0.44999999999999996</v>
      </c>
      <c r="AW14" s="356" t="str">
        <f>+IF(C14="Corrupción","Moderado",IF(AV18&lt;=25%,"Bajo",IF(AV18&lt;=50%,"Moderado",IF(AV18&lt;=75%,"Alto",IF(AV18&gt;75%,"Extremo","")))))</f>
        <v>Bajo</v>
      </c>
      <c r="AX14" s="356" t="s">
        <v>41</v>
      </c>
      <c r="AY14" s="120">
        <v>1</v>
      </c>
      <c r="AZ14" s="71" t="s">
        <v>1224</v>
      </c>
      <c r="BA14" s="246" t="str">
        <f t="shared" ref="BA14:BA18" si="7">+AS14</f>
        <v>Líder del área dueña de la necesidad</v>
      </c>
      <c r="BB14" s="40">
        <v>44197</v>
      </c>
      <c r="BC14" s="40">
        <v>44561</v>
      </c>
      <c r="BD14" s="246" t="str">
        <f t="shared" ref="BD14:BD18" si="8">+AQ14</f>
        <v>Estudios y documentos previos
Pliego de Condiciones</v>
      </c>
      <c r="BE14" s="256">
        <v>44439</v>
      </c>
      <c r="BF14" s="13"/>
      <c r="BG14" s="44">
        <v>44500</v>
      </c>
      <c r="BH14" s="13"/>
      <c r="BI14" s="44">
        <v>44561</v>
      </c>
      <c r="BJ14" s="287"/>
    </row>
    <row r="15" spans="1:62" ht="124.2" x14ac:dyDescent="0.3">
      <c r="A15" s="376"/>
      <c r="B15" s="355"/>
      <c r="C15" s="355"/>
      <c r="D15" s="355"/>
      <c r="E15" s="355"/>
      <c r="F15" s="459"/>
      <c r="G15" s="455"/>
      <c r="H15" s="355"/>
      <c r="I15" s="459"/>
      <c r="J15" s="355"/>
      <c r="K15" s="355"/>
      <c r="L15" s="357"/>
      <c r="M15" s="355"/>
      <c r="N15" s="355"/>
      <c r="O15" s="355"/>
      <c r="P15" s="355"/>
      <c r="Q15" s="355"/>
      <c r="R15" s="355"/>
      <c r="S15" s="356"/>
      <c r="T15" s="356"/>
      <c r="U15" s="356"/>
      <c r="V15" s="369"/>
      <c r="W15" s="367"/>
      <c r="X15" s="369"/>
      <c r="Y15" s="367"/>
      <c r="Z15" s="356"/>
      <c r="AA15" s="367"/>
      <c r="AB15" s="368"/>
      <c r="AC15" s="71" t="s">
        <v>410</v>
      </c>
      <c r="AD15" s="71" t="s">
        <v>1225</v>
      </c>
      <c r="AE15" s="71" t="s">
        <v>54</v>
      </c>
      <c r="AF15" s="41">
        <f t="shared" ref="AF15:AF17" si="9">IF(AE15="Preventivo",25%,IF(AE15="Detectivo",15%,IF(AE15="Correctivo",10%,"")))</f>
        <v>0.25</v>
      </c>
      <c r="AG15" s="231" t="s">
        <v>199</v>
      </c>
      <c r="AH15" s="41">
        <f t="shared" si="3"/>
        <v>0.15</v>
      </c>
      <c r="AI15" s="41">
        <f t="shared" si="6"/>
        <v>0.4</v>
      </c>
      <c r="AJ15" s="231" t="s">
        <v>200</v>
      </c>
      <c r="AK15" s="224" t="s">
        <v>191</v>
      </c>
      <c r="AL15" s="71" t="s">
        <v>412</v>
      </c>
      <c r="AM15" s="224" t="s">
        <v>23</v>
      </c>
      <c r="AN15" s="231" t="s">
        <v>436</v>
      </c>
      <c r="AO15" s="231" t="s">
        <v>40</v>
      </c>
      <c r="AP15" s="231" t="s">
        <v>404</v>
      </c>
      <c r="AQ15" s="231" t="s">
        <v>1223</v>
      </c>
      <c r="AR15" s="231" t="s">
        <v>204</v>
      </c>
      <c r="AS15" s="231" t="s">
        <v>148</v>
      </c>
      <c r="AT15" s="231" t="s">
        <v>206</v>
      </c>
      <c r="AU15" s="231">
        <f>+AV14*AI15</f>
        <v>0.18</v>
      </c>
      <c r="AV15" s="42">
        <f>+AV14-AU15</f>
        <v>0.26999999999999996</v>
      </c>
      <c r="AW15" s="356"/>
      <c r="AX15" s="356"/>
      <c r="AY15" s="242">
        <v>2</v>
      </c>
      <c r="AZ15" s="71" t="s">
        <v>1226</v>
      </c>
      <c r="BA15" s="246" t="str">
        <f t="shared" si="7"/>
        <v>Secretaria General</v>
      </c>
      <c r="BB15" s="40">
        <v>44197</v>
      </c>
      <c r="BC15" s="40">
        <v>44561</v>
      </c>
      <c r="BD15" s="246" t="str">
        <f t="shared" si="8"/>
        <v>Estudios y documentos previos
Pliego de Condiciones</v>
      </c>
      <c r="BE15" s="256">
        <v>44439</v>
      </c>
      <c r="BF15" s="244" t="s">
        <v>1227</v>
      </c>
      <c r="BG15" s="44">
        <v>44500</v>
      </c>
      <c r="BH15" s="13"/>
      <c r="BI15" s="44">
        <v>44561</v>
      </c>
      <c r="BJ15" s="287"/>
    </row>
    <row r="16" spans="1:62" ht="124.2" x14ac:dyDescent="0.3">
      <c r="A16" s="376"/>
      <c r="B16" s="355"/>
      <c r="C16" s="355"/>
      <c r="D16" s="355"/>
      <c r="E16" s="355"/>
      <c r="F16" s="459"/>
      <c r="G16" s="455"/>
      <c r="H16" s="355"/>
      <c r="I16" s="459"/>
      <c r="J16" s="355"/>
      <c r="K16" s="355"/>
      <c r="L16" s="357"/>
      <c r="M16" s="355"/>
      <c r="N16" s="355"/>
      <c r="O16" s="355"/>
      <c r="P16" s="355"/>
      <c r="Q16" s="355"/>
      <c r="R16" s="355"/>
      <c r="S16" s="356"/>
      <c r="T16" s="356"/>
      <c r="U16" s="356"/>
      <c r="V16" s="369"/>
      <c r="W16" s="367"/>
      <c r="X16" s="369"/>
      <c r="Y16" s="367"/>
      <c r="Z16" s="356"/>
      <c r="AA16" s="367"/>
      <c r="AB16" s="368"/>
      <c r="AC16" s="52" t="s">
        <v>1228</v>
      </c>
      <c r="AD16" s="71" t="s">
        <v>1229</v>
      </c>
      <c r="AE16" s="71" t="s">
        <v>54</v>
      </c>
      <c r="AF16" s="41">
        <f t="shared" si="9"/>
        <v>0.25</v>
      </c>
      <c r="AG16" s="231" t="s">
        <v>199</v>
      </c>
      <c r="AH16" s="41">
        <f t="shared" si="3"/>
        <v>0.15</v>
      </c>
      <c r="AI16" s="41">
        <f t="shared" si="6"/>
        <v>0.4</v>
      </c>
      <c r="AJ16" s="231" t="s">
        <v>200</v>
      </c>
      <c r="AK16" s="224" t="s">
        <v>191</v>
      </c>
      <c r="AL16" s="71" t="s">
        <v>1230</v>
      </c>
      <c r="AM16" s="224" t="s">
        <v>23</v>
      </c>
      <c r="AN16" s="231" t="s">
        <v>436</v>
      </c>
      <c r="AO16" s="231" t="s">
        <v>40</v>
      </c>
      <c r="AP16" s="231" t="s">
        <v>420</v>
      </c>
      <c r="AQ16" s="231" t="s">
        <v>1231</v>
      </c>
      <c r="AR16" s="231" t="s">
        <v>204</v>
      </c>
      <c r="AS16" s="231" t="s">
        <v>422</v>
      </c>
      <c r="AT16" s="231" t="s">
        <v>206</v>
      </c>
      <c r="AU16" s="231">
        <f>+AV15*AI16</f>
        <v>0.10799999999999998</v>
      </c>
      <c r="AV16" s="42">
        <f>+AV15-AU16</f>
        <v>0.16199999999999998</v>
      </c>
      <c r="AW16" s="356"/>
      <c r="AX16" s="356"/>
      <c r="AY16" s="242">
        <v>3</v>
      </c>
      <c r="AZ16" s="52" t="s">
        <v>1228</v>
      </c>
      <c r="BA16" s="246" t="str">
        <f t="shared" si="7"/>
        <v>Comité evaluador</v>
      </c>
      <c r="BB16" s="40">
        <v>44197</v>
      </c>
      <c r="BC16" s="40">
        <v>44561</v>
      </c>
      <c r="BD16" s="246" t="str">
        <f t="shared" si="8"/>
        <v xml:space="preserve">Informes de evaluación/ Acta de comité de contratación </v>
      </c>
      <c r="BE16" s="256">
        <v>44439</v>
      </c>
      <c r="BF16" s="13"/>
      <c r="BG16" s="44">
        <v>44500</v>
      </c>
      <c r="BH16" s="13"/>
      <c r="BI16" s="44">
        <v>44561</v>
      </c>
      <c r="BJ16" s="287"/>
    </row>
    <row r="17" spans="1:62" ht="124.2" x14ac:dyDescent="0.3">
      <c r="A17" s="376"/>
      <c r="B17" s="355"/>
      <c r="C17" s="355"/>
      <c r="D17" s="355"/>
      <c r="E17" s="355"/>
      <c r="F17" s="459"/>
      <c r="G17" s="455"/>
      <c r="H17" s="355"/>
      <c r="I17" s="459"/>
      <c r="J17" s="355"/>
      <c r="K17" s="355"/>
      <c r="L17" s="357"/>
      <c r="M17" s="355"/>
      <c r="N17" s="355"/>
      <c r="O17" s="355"/>
      <c r="P17" s="355"/>
      <c r="Q17" s="355"/>
      <c r="R17" s="355"/>
      <c r="S17" s="356"/>
      <c r="T17" s="356"/>
      <c r="U17" s="356"/>
      <c r="V17" s="369"/>
      <c r="W17" s="367"/>
      <c r="X17" s="369"/>
      <c r="Y17" s="367"/>
      <c r="Z17" s="356"/>
      <c r="AA17" s="367"/>
      <c r="AB17" s="368"/>
      <c r="AC17" s="71" t="s">
        <v>425</v>
      </c>
      <c r="AD17" s="71" t="s">
        <v>1232</v>
      </c>
      <c r="AE17" s="71" t="s">
        <v>54</v>
      </c>
      <c r="AF17" s="41">
        <f t="shared" si="9"/>
        <v>0.25</v>
      </c>
      <c r="AG17" s="231" t="s">
        <v>199</v>
      </c>
      <c r="AH17" s="41">
        <f t="shared" si="3"/>
        <v>0.15</v>
      </c>
      <c r="AI17" s="41">
        <f t="shared" si="6"/>
        <v>0.4</v>
      </c>
      <c r="AJ17" s="231" t="s">
        <v>200</v>
      </c>
      <c r="AK17" s="224" t="s">
        <v>191</v>
      </c>
      <c r="AL17" s="71" t="s">
        <v>427</v>
      </c>
      <c r="AM17" s="224" t="s">
        <v>23</v>
      </c>
      <c r="AN17" s="231" t="s">
        <v>436</v>
      </c>
      <c r="AO17" s="231" t="s">
        <v>40</v>
      </c>
      <c r="AP17" s="231" t="s">
        <v>428</v>
      </c>
      <c r="AQ17" s="231" t="s">
        <v>1233</v>
      </c>
      <c r="AR17" s="231" t="s">
        <v>204</v>
      </c>
      <c r="AS17" s="231" t="s">
        <v>148</v>
      </c>
      <c r="AT17" s="231" t="s">
        <v>206</v>
      </c>
      <c r="AU17" s="231">
        <f>+AV16*AI17</f>
        <v>6.4799999999999996E-2</v>
      </c>
      <c r="AV17" s="42">
        <f>+AV16-AU17</f>
        <v>9.7199999999999981E-2</v>
      </c>
      <c r="AW17" s="356"/>
      <c r="AX17" s="356"/>
      <c r="AY17" s="242">
        <v>4</v>
      </c>
      <c r="AZ17" s="71" t="s">
        <v>425</v>
      </c>
      <c r="BA17" s="246" t="str">
        <f t="shared" si="7"/>
        <v>Secretaria General</v>
      </c>
      <c r="BB17" s="40">
        <v>44197</v>
      </c>
      <c r="BC17" s="40">
        <v>44561</v>
      </c>
      <c r="BD17" s="246" t="str">
        <f t="shared" si="8"/>
        <v>Lista de chequeo
Minuta de contrato</v>
      </c>
      <c r="BE17" s="256">
        <v>44439</v>
      </c>
      <c r="BF17" s="244" t="s">
        <v>1234</v>
      </c>
      <c r="BG17" s="44">
        <v>44500</v>
      </c>
      <c r="BH17" s="13"/>
      <c r="BI17" s="44">
        <v>44561</v>
      </c>
      <c r="BJ17" s="287"/>
    </row>
    <row r="18" spans="1:62" ht="124.2" x14ac:dyDescent="0.3">
      <c r="A18" s="376"/>
      <c r="B18" s="355"/>
      <c r="C18" s="355"/>
      <c r="D18" s="355"/>
      <c r="E18" s="355"/>
      <c r="F18" s="459"/>
      <c r="G18" s="455"/>
      <c r="H18" s="355"/>
      <c r="I18" s="459"/>
      <c r="J18" s="355"/>
      <c r="K18" s="355"/>
      <c r="L18" s="357"/>
      <c r="M18" s="355"/>
      <c r="N18" s="355"/>
      <c r="O18" s="355"/>
      <c r="P18" s="355"/>
      <c r="Q18" s="355"/>
      <c r="R18" s="355"/>
      <c r="S18" s="356"/>
      <c r="T18" s="356"/>
      <c r="U18" s="356"/>
      <c r="V18" s="369"/>
      <c r="W18" s="367"/>
      <c r="X18" s="369"/>
      <c r="Y18" s="367"/>
      <c r="Z18" s="356"/>
      <c r="AA18" s="367"/>
      <c r="AB18" s="368"/>
      <c r="AC18" s="71" t="s">
        <v>1235</v>
      </c>
      <c r="AD18" s="71" t="s">
        <v>1236</v>
      </c>
      <c r="AE18" s="71" t="s">
        <v>54</v>
      </c>
      <c r="AF18" s="41">
        <f>IF(AE18="Preventivo",25%,IF(AE18="Detectivo",15%,IF(AE18="Correctivo",10%,"")))</f>
        <v>0.25</v>
      </c>
      <c r="AG18" s="231" t="s">
        <v>199</v>
      </c>
      <c r="AH18" s="41">
        <f>IF(AG18="Manual",15%,IF(AG18="Automático",25%,""))</f>
        <v>0.15</v>
      </c>
      <c r="AI18" s="41">
        <f t="shared" si="6"/>
        <v>0.4</v>
      </c>
      <c r="AJ18" s="231" t="s">
        <v>200</v>
      </c>
      <c r="AK18" s="224" t="s">
        <v>191</v>
      </c>
      <c r="AL18" s="71" t="s">
        <v>435</v>
      </c>
      <c r="AM18" s="224" t="s">
        <v>23</v>
      </c>
      <c r="AN18" s="231" t="s">
        <v>436</v>
      </c>
      <c r="AO18" s="231" t="s">
        <v>40</v>
      </c>
      <c r="AP18" s="231" t="s">
        <v>437</v>
      </c>
      <c r="AQ18" s="231" t="s">
        <v>1237</v>
      </c>
      <c r="AR18" s="231" t="s">
        <v>204</v>
      </c>
      <c r="AS18" s="231" t="s">
        <v>148</v>
      </c>
      <c r="AT18" s="231" t="s">
        <v>206</v>
      </c>
      <c r="AU18" s="231">
        <f>+AV17*AI18</f>
        <v>3.8879999999999998E-2</v>
      </c>
      <c r="AV18" s="42">
        <f>+AV17-AU18</f>
        <v>5.8319999999999983E-2</v>
      </c>
      <c r="AW18" s="356"/>
      <c r="AX18" s="356"/>
      <c r="AY18" s="242">
        <v>5</v>
      </c>
      <c r="AZ18" s="71" t="s">
        <v>1235</v>
      </c>
      <c r="BA18" s="246" t="str">
        <f t="shared" si="7"/>
        <v>Secretaria General</v>
      </c>
      <c r="BB18" s="40">
        <v>44197</v>
      </c>
      <c r="BC18" s="40">
        <v>44561</v>
      </c>
      <c r="BD18" s="246" t="str">
        <f t="shared" si="8"/>
        <v>Garantía</v>
      </c>
      <c r="BE18" s="256">
        <v>44439</v>
      </c>
      <c r="BF18" s="244" t="s">
        <v>1238</v>
      </c>
      <c r="BG18" s="44">
        <v>44500</v>
      </c>
      <c r="BH18" s="13"/>
      <c r="BI18" s="44">
        <v>44561</v>
      </c>
      <c r="BJ18" s="287"/>
    </row>
    <row r="19" spans="1:62" ht="72.599999999999994" customHeight="1" x14ac:dyDescent="0.3">
      <c r="A19" s="376" t="s">
        <v>240</v>
      </c>
      <c r="B19" s="355" t="s">
        <v>82</v>
      </c>
      <c r="C19" s="355" t="s">
        <v>89</v>
      </c>
      <c r="D19" s="355" t="s">
        <v>12</v>
      </c>
      <c r="E19" s="355" t="s">
        <v>34</v>
      </c>
      <c r="F19" s="453" t="s">
        <v>1239</v>
      </c>
      <c r="G19" s="455" t="s">
        <v>1396</v>
      </c>
      <c r="H19" s="457" t="s">
        <v>1240</v>
      </c>
      <c r="I19" s="453" t="s">
        <v>1241</v>
      </c>
      <c r="J19" s="355" t="s">
        <v>63</v>
      </c>
      <c r="K19" s="355">
        <v>0</v>
      </c>
      <c r="L19" s="357">
        <f>IF(J19="Diaria",+(K19/360),IF(J19="Mensual",+(K19/12),IF(J19="Bimestral",+(K19/6),IF(J19="Trimestral",+(K19/4),IF(J19="Semestral",+(K19/2),IF(J19="Anual",+(K19/1),""))))))</f>
        <v>0</v>
      </c>
      <c r="M19" s="355" t="s">
        <v>29</v>
      </c>
      <c r="N19" s="355">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355" t="s">
        <v>30</v>
      </c>
      <c r="P19" s="355">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55" t="s">
        <v>70</v>
      </c>
      <c r="R19" s="355">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56" t="s">
        <v>70</v>
      </c>
      <c r="T19" s="356" t="s">
        <v>70</v>
      </c>
      <c r="U19" s="356">
        <f>+MAX(N19,P19,R19)</f>
        <v>0.2</v>
      </c>
      <c r="V19" s="369" t="str">
        <f>IF(L19&lt;=20%,"Muy baja",IF(L19&lt;=40%,"Baja",IF(L19&lt;=60%,"Media",IF(L19&lt;=80%,"Alta",IF(L19&lt;=100%,"Muy alta",IF(L19&gt;=100%,"Muy alta",""))))))</f>
        <v>Muy baja</v>
      </c>
      <c r="W19" s="367">
        <f>+IFERROR(VLOOKUP(V19,Fórmula!$F$1:$G$6,2,FALSE),"")</f>
        <v>0.2</v>
      </c>
      <c r="X19" s="369" t="str">
        <f>IF(U19=20%,"Leve",IF(U19=40%,"Menor",IF(U19=60%,"Moderado",IF(U19=80%,"Mayor",IF(U19=100%,"Catastrófico","")))))</f>
        <v>Leve</v>
      </c>
      <c r="Y19" s="367">
        <f>+IFERROR(VLOOKUP(X19,Fórmula!$H$1:$I$6,2,FALSE),"")</f>
        <v>0.2</v>
      </c>
      <c r="Z19" s="356" t="str">
        <f>+IFERROR(VLOOKUP(V19&amp;X19,Fórmula!$C$2:$D$26,2,FALSE),"")</f>
        <v>Bajo</v>
      </c>
      <c r="AA19" s="367">
        <f>IF(Z19="Bajo",25%,IF(Z19="Moderado",50%,IF(Z19="Alto",75%,IF(Z19="Extremo",100%,""))))</f>
        <v>0.25</v>
      </c>
      <c r="AB19" s="368" t="s">
        <v>1609</v>
      </c>
      <c r="AC19" s="263" t="s">
        <v>1242</v>
      </c>
      <c r="AD19" s="263" t="s">
        <v>1243</v>
      </c>
      <c r="AE19" s="71" t="s">
        <v>54</v>
      </c>
      <c r="AF19" s="41">
        <f>IF(AE19="Preventivo",25%,IF(AE19="Detectivo",15%,IF(AE19="Correctivo",10%,"")))</f>
        <v>0.25</v>
      </c>
      <c r="AG19" s="231" t="s">
        <v>199</v>
      </c>
      <c r="AH19" s="41">
        <f>IF(AG19="Manual",15%,IF(AG19="Automático",25%,""))</f>
        <v>0.15</v>
      </c>
      <c r="AI19" s="41">
        <f t="shared" ref="AI19:AI20" si="10">+AH19+AF19</f>
        <v>0.4</v>
      </c>
      <c r="AJ19" s="231" t="s">
        <v>200</v>
      </c>
      <c r="AK19" s="224" t="s">
        <v>191</v>
      </c>
      <c r="AL19" s="71" t="s">
        <v>1244</v>
      </c>
      <c r="AM19" s="224" t="s">
        <v>23</v>
      </c>
      <c r="AN19" s="263" t="s">
        <v>1245</v>
      </c>
      <c r="AO19" s="231" t="s">
        <v>40</v>
      </c>
      <c r="AP19" s="231" t="s">
        <v>437</v>
      </c>
      <c r="AQ19" s="231" t="s">
        <v>1237</v>
      </c>
      <c r="AR19" s="231" t="s">
        <v>204</v>
      </c>
      <c r="AS19" s="231" t="s">
        <v>1246</v>
      </c>
      <c r="AT19" s="231" t="s">
        <v>206</v>
      </c>
      <c r="AU19" s="231">
        <f>+AI19*AA19</f>
        <v>0.1</v>
      </c>
      <c r="AV19" s="42">
        <f>+AA19-AU19</f>
        <v>0.15</v>
      </c>
      <c r="AW19" s="356" t="str">
        <f>+IF(C19="Corrupción","Moderado",IF(AV20&lt;=25%,"Bajo",IF(AV20&lt;=50%,"Moderado",IF(AV20&lt;=75%,"Alto",IF(AV20&gt;75%,"Extremo","")))))</f>
        <v>Bajo</v>
      </c>
      <c r="AX19" s="356" t="s">
        <v>41</v>
      </c>
      <c r="AY19" s="264"/>
      <c r="AZ19" s="264" t="s">
        <v>1247</v>
      </c>
      <c r="BA19" s="268" t="s">
        <v>148</v>
      </c>
      <c r="BB19" s="266">
        <v>44516</v>
      </c>
      <c r="BC19" s="40">
        <v>44561</v>
      </c>
      <c r="BD19" s="268" t="s">
        <v>1248</v>
      </c>
      <c r="BE19" s="13"/>
      <c r="BF19" s="13"/>
      <c r="BG19" s="13"/>
      <c r="BH19" s="13"/>
      <c r="BI19" s="13"/>
      <c r="BJ19" s="270"/>
    </row>
    <row r="20" spans="1:62" ht="69.599999999999994" thickBot="1" x14ac:dyDescent="0.35">
      <c r="A20" s="348"/>
      <c r="B20" s="350"/>
      <c r="C20" s="350"/>
      <c r="D20" s="350"/>
      <c r="E20" s="350"/>
      <c r="F20" s="454"/>
      <c r="G20" s="456"/>
      <c r="H20" s="458"/>
      <c r="I20" s="454"/>
      <c r="J20" s="350"/>
      <c r="K20" s="350"/>
      <c r="L20" s="354"/>
      <c r="M20" s="350"/>
      <c r="N20" s="350"/>
      <c r="O20" s="350"/>
      <c r="P20" s="350"/>
      <c r="Q20" s="350"/>
      <c r="R20" s="350"/>
      <c r="S20" s="344"/>
      <c r="T20" s="344"/>
      <c r="U20" s="344"/>
      <c r="V20" s="340"/>
      <c r="W20" s="342"/>
      <c r="X20" s="340"/>
      <c r="Y20" s="342"/>
      <c r="Z20" s="344"/>
      <c r="AA20" s="342"/>
      <c r="AB20" s="346"/>
      <c r="AC20" s="248" t="s">
        <v>1249</v>
      </c>
      <c r="AD20" s="248" t="s">
        <v>1250</v>
      </c>
      <c r="AE20" s="38" t="s">
        <v>54</v>
      </c>
      <c r="AF20" s="47">
        <f>IF(AE20="Preventivo",25%,IF(AE20="Detectivo",15%,IF(AE20="Correctivo",10%,"")))</f>
        <v>0.25</v>
      </c>
      <c r="AG20" s="222" t="s">
        <v>199</v>
      </c>
      <c r="AH20" s="47">
        <f>IF(AG20="Manual",15%,IF(AG20="Automático",25%,""))</f>
        <v>0.15</v>
      </c>
      <c r="AI20" s="47">
        <f t="shared" si="10"/>
        <v>0.4</v>
      </c>
      <c r="AJ20" s="222" t="s">
        <v>200</v>
      </c>
      <c r="AK20" s="221" t="s">
        <v>240</v>
      </c>
      <c r="AL20" s="248"/>
      <c r="AM20" s="221" t="s">
        <v>23</v>
      </c>
      <c r="AN20" s="248" t="s">
        <v>1251</v>
      </c>
      <c r="AO20" s="222" t="s">
        <v>40</v>
      </c>
      <c r="AP20" s="222" t="s">
        <v>437</v>
      </c>
      <c r="AQ20" s="222" t="s">
        <v>1237</v>
      </c>
      <c r="AR20" s="222" t="s">
        <v>204</v>
      </c>
      <c r="AS20" s="222" t="s">
        <v>1246</v>
      </c>
      <c r="AT20" s="222" t="s">
        <v>206</v>
      </c>
      <c r="AU20" s="222">
        <f>+AV19*AI20</f>
        <v>0.06</v>
      </c>
      <c r="AV20" s="249">
        <f>+AV19-AU20</f>
        <v>0.09</v>
      </c>
      <c r="AW20" s="344"/>
      <c r="AX20" s="344"/>
      <c r="AY20" s="100"/>
      <c r="AZ20" s="100"/>
      <c r="BA20" s="271"/>
      <c r="BB20" s="272"/>
      <c r="BC20" s="272"/>
      <c r="BD20" s="248"/>
      <c r="BE20" s="15"/>
      <c r="BF20" s="15"/>
      <c r="BG20" s="15"/>
      <c r="BH20" s="15"/>
      <c r="BI20" s="15"/>
      <c r="BJ20" s="273"/>
    </row>
    <row r="21" spans="1:62" x14ac:dyDescent="0.3">
      <c r="W21" s="27"/>
      <c r="Y21" s="27"/>
      <c r="AF21" s="27"/>
      <c r="AG21" s="27"/>
      <c r="AH21" s="27"/>
      <c r="AI21" s="27"/>
      <c r="AV21" s="31"/>
    </row>
    <row r="22" spans="1:62" x14ac:dyDescent="0.3">
      <c r="W22" s="27"/>
      <c r="Y22" s="27"/>
      <c r="AF22" s="27"/>
      <c r="AG22" s="27"/>
      <c r="AH22" s="27"/>
      <c r="AI22" s="27"/>
      <c r="AV22" s="31"/>
    </row>
    <row r="23" spans="1:62" x14ac:dyDescent="0.3">
      <c r="W23" s="27"/>
      <c r="Y23" s="27"/>
      <c r="AF23" s="27"/>
      <c r="AG23" s="27"/>
      <c r="AH23" s="27"/>
      <c r="AI23" s="27"/>
      <c r="AV23" s="31"/>
    </row>
    <row r="24" spans="1:62" x14ac:dyDescent="0.3">
      <c r="W24" s="27"/>
      <c r="Y24" s="27"/>
      <c r="AF24" s="27"/>
      <c r="AG24" s="27"/>
      <c r="AH24" s="27"/>
      <c r="AI24" s="27"/>
      <c r="AV24" s="31"/>
    </row>
    <row r="25" spans="1:62" x14ac:dyDescent="0.3">
      <c r="W25" s="27"/>
      <c r="Y25" s="27"/>
      <c r="AF25" s="27"/>
      <c r="AG25" s="27"/>
      <c r="AH25" s="27"/>
      <c r="AI25" s="27"/>
      <c r="AV25" s="31"/>
    </row>
    <row r="26" spans="1:62" x14ac:dyDescent="0.3">
      <c r="W26" s="27"/>
      <c r="Y26" s="27"/>
      <c r="AF26" s="27"/>
      <c r="AG26" s="27"/>
      <c r="AH26" s="27"/>
      <c r="AI26" s="27"/>
      <c r="AV26" s="31"/>
    </row>
    <row r="27" spans="1:62" x14ac:dyDescent="0.3">
      <c r="W27" s="27"/>
      <c r="Y27" s="27"/>
      <c r="AF27" s="27"/>
      <c r="AG27" s="27"/>
      <c r="AH27" s="27"/>
      <c r="AI27" s="27"/>
      <c r="AV27" s="31"/>
    </row>
    <row r="28" spans="1:62" x14ac:dyDescent="0.3">
      <c r="W28" s="27"/>
      <c r="Y28" s="27"/>
      <c r="AF28" s="27"/>
      <c r="AG28" s="27"/>
      <c r="AH28" s="27"/>
      <c r="AI28" s="27"/>
      <c r="AV28" s="31"/>
    </row>
    <row r="29" spans="1:62" x14ac:dyDescent="0.3">
      <c r="W29" s="27"/>
      <c r="Y29" s="27"/>
      <c r="AF29" s="27"/>
      <c r="AG29" s="27"/>
      <c r="AH29" s="27"/>
      <c r="AI29" s="27"/>
      <c r="AV29" s="31"/>
    </row>
    <row r="30" spans="1:62" x14ac:dyDescent="0.3">
      <c r="W30" s="27"/>
      <c r="Y30" s="27"/>
      <c r="AF30" s="27"/>
      <c r="AG30" s="27"/>
      <c r="AH30" s="27"/>
      <c r="AI30" s="27"/>
      <c r="AV30" s="31"/>
    </row>
    <row r="31" spans="1:62" x14ac:dyDescent="0.3">
      <c r="W31" s="27"/>
      <c r="Y31" s="27"/>
      <c r="AF31" s="27"/>
      <c r="AG31" s="27"/>
      <c r="AH31" s="27"/>
      <c r="AI31" s="27"/>
      <c r="AV31" s="31"/>
    </row>
    <row r="32" spans="1:62"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sheetData>
  <sheetProtection formatCells="0" formatColumns="0" formatRows="0"/>
  <mergeCells count="174">
    <mergeCell ref="AX14:AX18"/>
    <mergeCell ref="V14:V18"/>
    <mergeCell ref="W14:W18"/>
    <mergeCell ref="X14:X18"/>
    <mergeCell ref="Y14:Y18"/>
    <mergeCell ref="Z14:Z18"/>
    <mergeCell ref="AA14:AA18"/>
    <mergeCell ref="G14:G18"/>
    <mergeCell ref="H14:H18"/>
    <mergeCell ref="I14:I18"/>
    <mergeCell ref="M14:M18"/>
    <mergeCell ref="S14:S18"/>
    <mergeCell ref="T14:T18"/>
    <mergeCell ref="AA12:AA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2:AX13"/>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AX9:AX11"/>
    <mergeCell ref="P9:P11"/>
    <mergeCell ref="Q9:Q11"/>
    <mergeCell ref="R9:R11"/>
    <mergeCell ref="U9:U11"/>
    <mergeCell ref="J9:J11"/>
    <mergeCell ref="K9:K11"/>
    <mergeCell ref="L9:L11"/>
    <mergeCell ref="AY9:AY10"/>
    <mergeCell ref="Y9:Y11"/>
    <mergeCell ref="Z9:Z11"/>
    <mergeCell ref="AA9:AA11"/>
    <mergeCell ref="AB9:AB11"/>
    <mergeCell ref="V9:V11"/>
    <mergeCell ref="W9:W11"/>
    <mergeCell ref="X9:X11"/>
    <mergeCell ref="AW9:AW11"/>
    <mergeCell ref="AW4:AW8"/>
    <mergeCell ref="AX4:AX8"/>
    <mergeCell ref="W4:W8"/>
    <mergeCell ref="X4:X8"/>
    <mergeCell ref="Y4:Y8"/>
    <mergeCell ref="Z4:Z8"/>
    <mergeCell ref="AA4:AA8"/>
    <mergeCell ref="AB4:AB8"/>
    <mergeCell ref="M4:M8"/>
    <mergeCell ref="S4:S8"/>
    <mergeCell ref="T4:T8"/>
    <mergeCell ref="V4:V8"/>
    <mergeCell ref="A4:A8"/>
    <mergeCell ref="B4:B8"/>
    <mergeCell ref="C4:C8"/>
    <mergeCell ref="D4:D8"/>
    <mergeCell ref="E4:E8"/>
    <mergeCell ref="F4:F8"/>
    <mergeCell ref="G4:G8"/>
    <mergeCell ref="H4:H8"/>
    <mergeCell ref="I4:I8"/>
    <mergeCell ref="J12:J13"/>
    <mergeCell ref="K12:K13"/>
    <mergeCell ref="L12:L13"/>
    <mergeCell ref="J14:J18"/>
    <mergeCell ref="K14:K18"/>
    <mergeCell ref="L14:L18"/>
    <mergeCell ref="G3:H3"/>
    <mergeCell ref="AK3:AL3"/>
    <mergeCell ref="AM3:AN3"/>
    <mergeCell ref="AI2:AI3"/>
    <mergeCell ref="AJ2:AT2"/>
    <mergeCell ref="U1:AB2"/>
    <mergeCell ref="AO3:AP3"/>
    <mergeCell ref="AR3:AS3"/>
    <mergeCell ref="N4:N8"/>
    <mergeCell ref="O4:O8"/>
    <mergeCell ref="P4:P8"/>
    <mergeCell ref="Q4:Q8"/>
    <mergeCell ref="R4:R8"/>
    <mergeCell ref="U4:U8"/>
    <mergeCell ref="J4:J8"/>
    <mergeCell ref="K4:K8"/>
    <mergeCell ref="L4:L8"/>
    <mergeCell ref="AD2:AD3"/>
    <mergeCell ref="AU2:AW3"/>
    <mergeCell ref="AX2:AX3"/>
    <mergeCell ref="AY2:AZ3"/>
    <mergeCell ref="BA2:BA3"/>
    <mergeCell ref="BB2:BB3"/>
    <mergeCell ref="BC2:BC3"/>
    <mergeCell ref="A1:T2"/>
    <mergeCell ref="AC1:AT1"/>
    <mergeCell ref="AV1:AX1"/>
    <mergeCell ref="AY1:BJ1"/>
    <mergeCell ref="AC2:AC3"/>
    <mergeCell ref="AE2:AH2"/>
    <mergeCell ref="BD2:BD3"/>
    <mergeCell ref="BE2:BJ2"/>
    <mergeCell ref="A19:A20"/>
    <mergeCell ref="B19:B20"/>
    <mergeCell ref="C19:C20"/>
    <mergeCell ref="D19:D20"/>
    <mergeCell ref="E19:E20"/>
    <mergeCell ref="F19:F20"/>
    <mergeCell ref="G19:G20"/>
    <mergeCell ref="H19:H20"/>
    <mergeCell ref="I19:I20"/>
    <mergeCell ref="J19:J20"/>
    <mergeCell ref="K19:K20"/>
    <mergeCell ref="L19:L20"/>
    <mergeCell ref="M19:M20"/>
    <mergeCell ref="N19:N20"/>
    <mergeCell ref="O19:O20"/>
    <mergeCell ref="P19:P20"/>
    <mergeCell ref="Q19:Q20"/>
    <mergeCell ref="R19:R20"/>
    <mergeCell ref="AB19:AB20"/>
    <mergeCell ref="AW19:AW20"/>
    <mergeCell ref="AX19:AX20"/>
    <mergeCell ref="S19:S20"/>
    <mergeCell ref="T19:T20"/>
    <mergeCell ref="U19:U20"/>
    <mergeCell ref="V19:V20"/>
    <mergeCell ref="W19:W20"/>
    <mergeCell ref="X19:X20"/>
    <mergeCell ref="Y19:Y20"/>
    <mergeCell ref="Z19:Z20"/>
    <mergeCell ref="AA19:AA20"/>
  </mergeCells>
  <conditionalFormatting sqref="AJ4:AK8">
    <cfRule type="containsText" dxfId="3958" priority="1666" operator="containsText" text="BAJA">
      <formula>NOT(ISERROR(SEARCH("BAJA",AJ4)))</formula>
    </cfRule>
    <cfRule type="containsText" dxfId="3957" priority="1667" operator="containsText" text="MEDIA">
      <formula>NOT(ISERROR(SEARCH("MEDIA",AJ4)))</formula>
    </cfRule>
    <cfRule type="containsText" dxfId="3956" priority="1668" operator="containsText" text="ALTA">
      <formula>NOT(ISERROR(SEARCH("ALTA",AJ4)))</formula>
    </cfRule>
  </conditionalFormatting>
  <conditionalFormatting sqref="AR4">
    <cfRule type="containsText" dxfId="3955" priority="1669" operator="containsText" text="BAJA">
      <formula>NOT(ISERROR(SEARCH("BAJA",AR4)))</formula>
    </cfRule>
    <cfRule type="containsText" dxfId="3954" priority="1670" operator="containsText" text="MEDIA">
      <formula>NOT(ISERROR(SEARCH("MEDIA",AR4)))</formula>
    </cfRule>
    <cfRule type="containsText" dxfId="3953" priority="1671" operator="containsText" text="ALTA">
      <formula>NOT(ISERROR(SEARCH("ALTA",AR4)))</formula>
    </cfRule>
  </conditionalFormatting>
  <conditionalFormatting sqref="AX4">
    <cfRule type="cellIs" dxfId="3952" priority="1620" operator="equal">
      <formula>100%</formula>
    </cfRule>
    <cfRule type="cellIs" dxfId="3951" priority="1621" operator="equal">
      <formula>80%</formula>
    </cfRule>
    <cfRule type="cellIs" dxfId="3950" priority="1622" operator="equal">
      <formula>60%</formula>
    </cfRule>
    <cfRule type="cellIs" dxfId="3949" priority="1623" operator="equal">
      <formula>40%</formula>
    </cfRule>
    <cfRule type="cellIs" dxfId="3948" priority="1624" operator="equal">
      <formula>0.2</formula>
    </cfRule>
    <cfRule type="containsText" dxfId="3947" priority="1638" operator="containsText" text="Extremo">
      <formula>NOT(ISERROR(SEARCH("Extremo",AX4)))</formula>
    </cfRule>
    <cfRule type="containsText" dxfId="3946" priority="1639" operator="containsText" text="Alto">
      <formula>NOT(ISERROR(SEARCH("Alto",AX4)))</formula>
    </cfRule>
    <cfRule type="containsText" dxfId="3945" priority="1640" operator="containsText" text="Bajo">
      <formula>NOT(ISERROR(SEARCH("Bajo",AX4)))</formula>
    </cfRule>
    <cfRule type="containsText" dxfId="3944" priority="1651" operator="containsText" text="Catastrófico">
      <formula>NOT(ISERROR(SEARCH("Catastrófico",AX4)))</formula>
    </cfRule>
    <cfRule type="containsText" dxfId="3943" priority="1652" operator="containsText" text="Mayor">
      <formula>NOT(ISERROR(SEARCH("Mayor",AX4)))</formula>
    </cfRule>
    <cfRule type="containsText" dxfId="3942" priority="1653" operator="containsText" text="Moderado">
      <formula>NOT(ISERROR(SEARCH("Moderado",AX4)))</formula>
    </cfRule>
    <cfRule type="containsText" dxfId="3941" priority="1654" operator="containsText" text="Menor">
      <formula>NOT(ISERROR(SEARCH("Menor",AX4)))</formula>
    </cfRule>
    <cfRule type="containsText" dxfId="3940" priority="1655" operator="containsText" text="Leve">
      <formula>NOT(ISERROR(SEARCH("Leve",AX4)))</formula>
    </cfRule>
    <cfRule type="containsText" dxfId="3939" priority="1661" operator="containsText" text="Muy a">
      <formula>NOT(ISERROR(SEARCH("Muy a",AX4)))</formula>
    </cfRule>
    <cfRule type="containsText" dxfId="3938" priority="1662" operator="containsText" text="Muy b">
      <formula>NOT(ISERROR(SEARCH("Muy b",AX4)))</formula>
    </cfRule>
    <cfRule type="containsText" dxfId="3937" priority="1663" operator="containsText" text="Baja">
      <formula>NOT(ISERROR(SEARCH("Baja",AX4)))</formula>
    </cfRule>
    <cfRule type="containsText" dxfId="3936" priority="1664" operator="containsText" text="Media">
      <formula>NOT(ISERROR(SEARCH("Media",AX4)))</formula>
    </cfRule>
    <cfRule type="containsText" dxfId="3935" priority="1665" operator="containsText" text="Alta">
      <formula>NOT(ISERROR(SEARCH("Alta",AX4)))</formula>
    </cfRule>
  </conditionalFormatting>
  <conditionalFormatting sqref="V4">
    <cfRule type="containsText" dxfId="3934" priority="1656" operator="containsText" text="Muy a">
      <formula>NOT(ISERROR(SEARCH("Muy a",V4)))</formula>
    </cfRule>
    <cfRule type="containsText" dxfId="3933" priority="1657" operator="containsText" text="Muy b">
      <formula>NOT(ISERROR(SEARCH("Muy b",V4)))</formula>
    </cfRule>
    <cfRule type="containsText" dxfId="3932" priority="1658" operator="containsText" text="Baja">
      <formula>NOT(ISERROR(SEARCH("Baja",V4)))</formula>
    </cfRule>
    <cfRule type="containsText" dxfId="3931" priority="1659" operator="containsText" text="Media">
      <formula>NOT(ISERROR(SEARCH("Media",V4)))</formula>
    </cfRule>
    <cfRule type="containsText" dxfId="3930" priority="1660" operator="containsText" text="Alta">
      <formula>NOT(ISERROR(SEARCH("Alta",V4)))</formula>
    </cfRule>
  </conditionalFormatting>
  <conditionalFormatting sqref="X4">
    <cfRule type="containsText" dxfId="3929" priority="1641" operator="containsText" text="Catastrófico">
      <formula>NOT(ISERROR(SEARCH("Catastrófico",X4)))</formula>
    </cfRule>
    <cfRule type="containsText" dxfId="3928" priority="1642" operator="containsText" text="Mayor">
      <formula>NOT(ISERROR(SEARCH("Mayor",X4)))</formula>
    </cfRule>
    <cfRule type="containsText" dxfId="3927" priority="1643" operator="containsText" text="Moderado">
      <formula>NOT(ISERROR(SEARCH("Moderado",X4)))</formula>
    </cfRule>
    <cfRule type="containsText" dxfId="3926" priority="1644" operator="containsText" text="Menor">
      <formula>NOT(ISERROR(SEARCH("Menor",X4)))</formula>
    </cfRule>
    <cfRule type="containsText" dxfId="3925" priority="1645" operator="containsText" text="Leve">
      <formula>NOT(ISERROR(SEARCH("Leve",X4)))</formula>
    </cfRule>
    <cfRule type="containsText" dxfId="3924" priority="1646" operator="containsText" text="Muy a">
      <formula>NOT(ISERROR(SEARCH("Muy a",X4)))</formula>
    </cfRule>
    <cfRule type="containsText" dxfId="3923" priority="1647" operator="containsText" text="Muy b">
      <formula>NOT(ISERROR(SEARCH("Muy b",X4)))</formula>
    </cfRule>
    <cfRule type="containsText" dxfId="3922" priority="1648" operator="containsText" text="Baja">
      <formula>NOT(ISERROR(SEARCH("Baja",X4)))</formula>
    </cfRule>
    <cfRule type="containsText" dxfId="3921" priority="1649" operator="containsText" text="Media">
      <formula>NOT(ISERROR(SEARCH("Media",X4)))</formula>
    </cfRule>
    <cfRule type="containsText" dxfId="3920" priority="1650" operator="containsText" text="Alta">
      <formula>NOT(ISERROR(SEARCH("Alta",X4)))</formula>
    </cfRule>
  </conditionalFormatting>
  <conditionalFormatting sqref="Z4">
    <cfRule type="containsText" dxfId="3919" priority="1625" operator="containsText" text="Extremo">
      <formula>NOT(ISERROR(SEARCH("Extremo",Z4)))</formula>
    </cfRule>
    <cfRule type="containsText" dxfId="3918" priority="1626" operator="containsText" text="Alto">
      <formula>NOT(ISERROR(SEARCH("Alto",Z4)))</formula>
    </cfRule>
    <cfRule type="containsText" dxfId="3917" priority="1627" operator="containsText" text="Bajo">
      <formula>NOT(ISERROR(SEARCH("Bajo",Z4)))</formula>
    </cfRule>
    <cfRule type="containsText" dxfId="3916" priority="1628" operator="containsText" text="Catastrófico">
      <formula>NOT(ISERROR(SEARCH("Catastrófico",Z4)))</formula>
    </cfRule>
    <cfRule type="containsText" dxfId="3915" priority="1629" operator="containsText" text="Mayor">
      <formula>NOT(ISERROR(SEARCH("Mayor",Z4)))</formula>
    </cfRule>
    <cfRule type="containsText" dxfId="3914" priority="1630" operator="containsText" text="Moderado">
      <formula>NOT(ISERROR(SEARCH("Moderado",Z4)))</formula>
    </cfRule>
    <cfRule type="containsText" dxfId="3913" priority="1631" operator="containsText" text="Menor">
      <formula>NOT(ISERROR(SEARCH("Menor",Z4)))</formula>
    </cfRule>
    <cfRule type="containsText" dxfId="3912" priority="1632" operator="containsText" text="Leve">
      <formula>NOT(ISERROR(SEARCH("Leve",Z4)))</formula>
    </cfRule>
    <cfRule type="containsText" dxfId="3911" priority="1633" operator="containsText" text="Muy a">
      <formula>NOT(ISERROR(SEARCH("Muy a",Z4)))</formula>
    </cfRule>
    <cfRule type="containsText" dxfId="3910" priority="1634" operator="containsText" text="Muy b">
      <formula>NOT(ISERROR(SEARCH("Muy b",Z4)))</formula>
    </cfRule>
    <cfRule type="containsText" dxfId="3909" priority="1635" operator="containsText" text="Baja">
      <formula>NOT(ISERROR(SEARCH("Baja",Z4)))</formula>
    </cfRule>
    <cfRule type="containsText" dxfId="3908" priority="1636" operator="containsText" text="Media">
      <formula>NOT(ISERROR(SEARCH("Media",Z4)))</formula>
    </cfRule>
    <cfRule type="containsText" dxfId="3907" priority="1637" operator="containsText" text="Alta">
      <formula>NOT(ISERROR(SEARCH("Alta",Z4)))</formula>
    </cfRule>
  </conditionalFormatting>
  <conditionalFormatting sqref="Y4">
    <cfRule type="cellIs" dxfId="3906" priority="1602" operator="equal">
      <formula>100%</formula>
    </cfRule>
    <cfRule type="cellIs" dxfId="3905" priority="1603" operator="equal">
      <formula>80%</formula>
    </cfRule>
    <cfRule type="cellIs" dxfId="3904" priority="1604" operator="equal">
      <formula>60%</formula>
    </cfRule>
    <cfRule type="cellIs" dxfId="3903" priority="1605" operator="equal">
      <formula>40%</formula>
    </cfRule>
    <cfRule type="cellIs" dxfId="3902" priority="1606" operator="equal">
      <formula>0.2</formula>
    </cfRule>
    <cfRule type="containsText" dxfId="3901" priority="1607" operator="containsText" text="Extremo">
      <formula>NOT(ISERROR(SEARCH("Extremo",Y4)))</formula>
    </cfRule>
    <cfRule type="containsText" dxfId="3900" priority="1608" operator="containsText" text="Alto">
      <formula>NOT(ISERROR(SEARCH("Alto",Y4)))</formula>
    </cfRule>
    <cfRule type="containsText" dxfId="3899" priority="1609" operator="containsText" text="Bajo">
      <formula>NOT(ISERROR(SEARCH("Bajo",Y4)))</formula>
    </cfRule>
    <cfRule type="containsText" dxfId="3898" priority="1610" operator="containsText" text="Catastrófico">
      <formula>NOT(ISERROR(SEARCH("Catastrófico",Y4)))</formula>
    </cfRule>
    <cfRule type="containsText" dxfId="3897" priority="1611" operator="containsText" text="Mayor">
      <formula>NOT(ISERROR(SEARCH("Mayor",Y4)))</formula>
    </cfRule>
    <cfRule type="containsText" dxfId="3896" priority="1612" operator="containsText" text="Moderado">
      <formula>NOT(ISERROR(SEARCH("Moderado",Y4)))</formula>
    </cfRule>
    <cfRule type="containsText" dxfId="3895" priority="1613" operator="containsText" text="Menor">
      <formula>NOT(ISERROR(SEARCH("Menor",Y4)))</formula>
    </cfRule>
    <cfRule type="containsText" dxfId="3894" priority="1614" operator="containsText" text="Leve">
      <formula>NOT(ISERROR(SEARCH("Leve",Y4)))</formula>
    </cfRule>
    <cfRule type="containsText" dxfId="3893" priority="1615" operator="containsText" text="Muy a">
      <formula>NOT(ISERROR(SEARCH("Muy a",Y4)))</formula>
    </cfRule>
    <cfRule type="containsText" dxfId="3892" priority="1616" operator="containsText" text="Muy b">
      <formula>NOT(ISERROR(SEARCH("Muy b",Y4)))</formula>
    </cfRule>
    <cfRule type="containsText" dxfId="3891" priority="1617" operator="containsText" text="Baja">
      <formula>NOT(ISERROR(SEARCH("Baja",Y4)))</formula>
    </cfRule>
    <cfRule type="containsText" dxfId="3890" priority="1618" operator="containsText" text="Media">
      <formula>NOT(ISERROR(SEARCH("Media",Y4)))</formula>
    </cfRule>
    <cfRule type="containsText" dxfId="3889" priority="1619" operator="containsText" text="Alta">
      <formula>NOT(ISERROR(SEARCH("Alta",Y4)))</formula>
    </cfRule>
  </conditionalFormatting>
  <conditionalFormatting sqref="W4">
    <cfRule type="cellIs" dxfId="3888" priority="1584" operator="equal">
      <formula>100%</formula>
    </cfRule>
    <cfRule type="cellIs" dxfId="3887" priority="1585" operator="equal">
      <formula>80%</formula>
    </cfRule>
    <cfRule type="cellIs" dxfId="3886" priority="1586" operator="equal">
      <formula>60%</formula>
    </cfRule>
    <cfRule type="cellIs" dxfId="3885" priority="1587" operator="equal">
      <formula>40%</formula>
    </cfRule>
    <cfRule type="cellIs" dxfId="3884" priority="1588" operator="equal">
      <formula>0.2</formula>
    </cfRule>
    <cfRule type="containsText" dxfId="3883" priority="1589" operator="containsText" text="Extremo">
      <formula>NOT(ISERROR(SEARCH("Extremo",W4)))</formula>
    </cfRule>
    <cfRule type="containsText" dxfId="3882" priority="1590" operator="containsText" text="Alto">
      <formula>NOT(ISERROR(SEARCH("Alto",W4)))</formula>
    </cfRule>
    <cfRule type="containsText" dxfId="3881" priority="1591" operator="containsText" text="Bajo">
      <formula>NOT(ISERROR(SEARCH("Bajo",W4)))</formula>
    </cfRule>
    <cfRule type="containsText" dxfId="3880" priority="1592" operator="containsText" text="Catastrófico">
      <formula>NOT(ISERROR(SEARCH("Catastrófico",W4)))</formula>
    </cfRule>
    <cfRule type="containsText" dxfId="3879" priority="1593" operator="containsText" text="Mayor">
      <formula>NOT(ISERROR(SEARCH("Mayor",W4)))</formula>
    </cfRule>
    <cfRule type="containsText" dxfId="3878" priority="1594" operator="containsText" text="Moderado">
      <formula>NOT(ISERROR(SEARCH("Moderado",W4)))</formula>
    </cfRule>
    <cfRule type="containsText" dxfId="3877" priority="1595" operator="containsText" text="Menor">
      <formula>NOT(ISERROR(SEARCH("Menor",W4)))</formula>
    </cfRule>
    <cfRule type="containsText" dxfId="3876" priority="1596" operator="containsText" text="Leve">
      <formula>NOT(ISERROR(SEARCH("Leve",W4)))</formula>
    </cfRule>
    <cfRule type="containsText" dxfId="3875" priority="1597" operator="containsText" text="Muy a">
      <formula>NOT(ISERROR(SEARCH("Muy a",W4)))</formula>
    </cfRule>
    <cfRule type="containsText" dxfId="3874" priority="1598" operator="containsText" text="Muy b">
      <formula>NOT(ISERROR(SEARCH("Muy b",W4)))</formula>
    </cfRule>
    <cfRule type="containsText" dxfId="3873" priority="1599" operator="containsText" text="Baja">
      <formula>NOT(ISERROR(SEARCH("Baja",W4)))</formula>
    </cfRule>
    <cfRule type="containsText" dxfId="3872" priority="1600" operator="containsText" text="Media">
      <formula>NOT(ISERROR(SEARCH("Media",W4)))</formula>
    </cfRule>
    <cfRule type="containsText" dxfId="3871" priority="1601" operator="containsText" text="Alta">
      <formula>NOT(ISERROR(SEARCH("Alta",W4)))</formula>
    </cfRule>
  </conditionalFormatting>
  <conditionalFormatting sqref="AA4">
    <cfRule type="cellIs" dxfId="3870" priority="1567" operator="equal">
      <formula>100%</formula>
    </cfRule>
    <cfRule type="cellIs" dxfId="3869" priority="1568" operator="equal">
      <formula>75%</formula>
    </cfRule>
    <cfRule type="cellIs" dxfId="3868" priority="1569" operator="equal">
      <formula>50%</formula>
    </cfRule>
    <cfRule type="cellIs" dxfId="3867" priority="1570" operator="equal">
      <formula>25%</formula>
    </cfRule>
    <cfRule type="containsText" dxfId="3866" priority="1571" operator="containsText" text="Extremo">
      <formula>NOT(ISERROR(SEARCH("Extremo",AA4)))</formula>
    </cfRule>
    <cfRule type="containsText" dxfId="3865" priority="1572" operator="containsText" text="Alto">
      <formula>NOT(ISERROR(SEARCH("Alto",AA4)))</formula>
    </cfRule>
    <cfRule type="containsText" dxfId="3864" priority="1573" operator="containsText" text="Bajo">
      <formula>NOT(ISERROR(SEARCH("Bajo",AA4)))</formula>
    </cfRule>
    <cfRule type="containsText" dxfId="3863" priority="1574" operator="containsText" text="Catastrófico">
      <formula>NOT(ISERROR(SEARCH("Catastrófico",AA4)))</formula>
    </cfRule>
    <cfRule type="containsText" dxfId="3862" priority="1575" operator="containsText" text="Mayor">
      <formula>NOT(ISERROR(SEARCH("Mayor",AA4)))</formula>
    </cfRule>
    <cfRule type="containsText" dxfId="3861" priority="1576" operator="containsText" text="Moderado">
      <formula>NOT(ISERROR(SEARCH("Moderado",AA4)))</formula>
    </cfRule>
    <cfRule type="containsText" dxfId="3860" priority="1577" operator="containsText" text="Menor">
      <formula>NOT(ISERROR(SEARCH("Menor",AA4)))</formula>
    </cfRule>
    <cfRule type="containsText" dxfId="3859" priority="1578" operator="containsText" text="Leve">
      <formula>NOT(ISERROR(SEARCH("Leve",AA4)))</formula>
    </cfRule>
    <cfRule type="containsText" dxfId="3858" priority="1579" operator="containsText" text="Muy a">
      <formula>NOT(ISERROR(SEARCH("Muy a",AA4)))</formula>
    </cfRule>
    <cfRule type="containsText" dxfId="3857" priority="1580" operator="containsText" text="Muy b">
      <formula>NOT(ISERROR(SEARCH("Muy b",AA4)))</formula>
    </cfRule>
    <cfRule type="containsText" dxfId="3856" priority="1581" operator="containsText" text="Baja">
      <formula>NOT(ISERROR(SEARCH("Baja",AA4)))</formula>
    </cfRule>
    <cfRule type="containsText" dxfId="3855" priority="1582" operator="containsText" text="Media">
      <formula>NOT(ISERROR(SEARCH("Media",AA4)))</formula>
    </cfRule>
    <cfRule type="containsText" dxfId="3854" priority="1583" operator="containsText" text="Alta">
      <formula>NOT(ISERROR(SEARCH("Alta",AA4)))</formula>
    </cfRule>
  </conditionalFormatting>
  <conditionalFormatting sqref="AU4">
    <cfRule type="containsText" dxfId="3853" priority="1564" operator="containsText" text="BAJA">
      <formula>NOT(ISERROR(SEARCH("BAJA",AU4)))</formula>
    </cfRule>
    <cfRule type="containsText" dxfId="3852" priority="1565" operator="containsText" text="MEDIA">
      <formula>NOT(ISERROR(SEARCH("MEDIA",AU4)))</formula>
    </cfRule>
    <cfRule type="containsText" dxfId="3851" priority="1566" operator="containsText" text="ALTA">
      <formula>NOT(ISERROR(SEARCH("ALTA",AU4)))</formula>
    </cfRule>
  </conditionalFormatting>
  <conditionalFormatting sqref="AU5:AU8">
    <cfRule type="containsText" dxfId="3850" priority="1561" operator="containsText" text="BAJA">
      <formula>NOT(ISERROR(SEARCH("BAJA",AU5)))</formula>
    </cfRule>
    <cfRule type="containsText" dxfId="3849" priority="1562" operator="containsText" text="MEDIA">
      <formula>NOT(ISERROR(SEARCH("MEDIA",AU5)))</formula>
    </cfRule>
    <cfRule type="containsText" dxfId="3848" priority="1563" operator="containsText" text="ALTA">
      <formula>NOT(ISERROR(SEARCH("ALTA",AU5)))</formula>
    </cfRule>
  </conditionalFormatting>
  <conditionalFormatting sqref="AW4">
    <cfRule type="cellIs" dxfId="3847" priority="1543" operator="equal">
      <formula>100%</formula>
    </cfRule>
    <cfRule type="cellIs" dxfId="3846" priority="1544" operator="equal">
      <formula>80%</formula>
    </cfRule>
    <cfRule type="cellIs" dxfId="3845" priority="1545" operator="equal">
      <formula>60%</formula>
    </cfRule>
    <cfRule type="cellIs" dxfId="3844" priority="1546" operator="equal">
      <formula>40%</formula>
    </cfRule>
    <cfRule type="cellIs" dxfId="3843" priority="1547" operator="equal">
      <formula>0.2</formula>
    </cfRule>
    <cfRule type="containsText" dxfId="3842" priority="1548" operator="containsText" text="Extremo">
      <formula>NOT(ISERROR(SEARCH("Extremo",AW4)))</formula>
    </cfRule>
    <cfRule type="containsText" dxfId="3841" priority="1549" operator="containsText" text="Alto">
      <formula>NOT(ISERROR(SEARCH("Alto",AW4)))</formula>
    </cfRule>
    <cfRule type="containsText" dxfId="3840" priority="1550" operator="containsText" text="Bajo">
      <formula>NOT(ISERROR(SEARCH("Bajo",AW4)))</formula>
    </cfRule>
    <cfRule type="containsText" dxfId="3839" priority="1551" operator="containsText" text="Catastrófico">
      <formula>NOT(ISERROR(SEARCH("Catastrófico",AW4)))</formula>
    </cfRule>
    <cfRule type="containsText" dxfId="3838" priority="1552" operator="containsText" text="Mayor">
      <formula>NOT(ISERROR(SEARCH("Mayor",AW4)))</formula>
    </cfRule>
    <cfRule type="containsText" dxfId="3837" priority="1553" operator="containsText" text="Moderado">
      <formula>NOT(ISERROR(SEARCH("Moderado",AW4)))</formula>
    </cfRule>
    <cfRule type="containsText" dxfId="3836" priority="1554" operator="containsText" text="Menor">
      <formula>NOT(ISERROR(SEARCH("Menor",AW4)))</formula>
    </cfRule>
    <cfRule type="containsText" dxfId="3835" priority="1555" operator="containsText" text="Leve">
      <formula>NOT(ISERROR(SEARCH("Leve",AW4)))</formula>
    </cfRule>
    <cfRule type="containsText" dxfId="3834" priority="1556" operator="containsText" text="Muy a">
      <formula>NOT(ISERROR(SEARCH("Muy a",AW4)))</formula>
    </cfRule>
    <cfRule type="containsText" dxfId="3833" priority="1557" operator="containsText" text="Muy b">
      <formula>NOT(ISERROR(SEARCH("Muy b",AW4)))</formula>
    </cfRule>
    <cfRule type="containsText" dxfId="3832" priority="1558" operator="containsText" text="Baja">
      <formula>NOT(ISERROR(SEARCH("Baja",AW4)))</formula>
    </cfRule>
    <cfRule type="containsText" dxfId="3831" priority="1559" operator="containsText" text="Media">
      <formula>NOT(ISERROR(SEARCH("Media",AW4)))</formula>
    </cfRule>
    <cfRule type="containsText" dxfId="3830" priority="1560" operator="containsText" text="Alta">
      <formula>NOT(ISERROR(SEARCH("Alta",AW4)))</formula>
    </cfRule>
  </conditionalFormatting>
  <conditionalFormatting sqref="AV4">
    <cfRule type="cellIs" dxfId="3829" priority="1536" operator="greaterThan">
      <formula>75%</formula>
    </cfRule>
    <cfRule type="cellIs" dxfId="3828" priority="1537" operator="between">
      <formula>51%</formula>
      <formula>75%</formula>
    </cfRule>
    <cfRule type="cellIs" dxfId="3827" priority="1538" operator="between">
      <formula>26%</formula>
      <formula>50%</formula>
    </cfRule>
    <cfRule type="cellIs" dxfId="3826" priority="1539" operator="between">
      <formula>0%</formula>
      <formula>25%</formula>
    </cfRule>
    <cfRule type="containsText" dxfId="3825" priority="1540" operator="containsText" text="BAJA">
      <formula>NOT(ISERROR(SEARCH("BAJA",AV4)))</formula>
    </cfRule>
    <cfRule type="containsText" dxfId="3824" priority="1541" operator="containsText" text="MEDIA">
      <formula>NOT(ISERROR(SEARCH("MEDIA",AV4)))</formula>
    </cfRule>
    <cfRule type="containsText" dxfId="3823" priority="1542" operator="containsText" text="ALTA">
      <formula>NOT(ISERROR(SEARCH("ALTA",AV4)))</formula>
    </cfRule>
  </conditionalFormatting>
  <conditionalFormatting sqref="AV5:AV8">
    <cfRule type="cellIs" dxfId="3822" priority="1529" operator="greaterThan">
      <formula>75%</formula>
    </cfRule>
    <cfRule type="cellIs" dxfId="3821" priority="1530" operator="between">
      <formula>51%</formula>
      <formula>75%</formula>
    </cfRule>
    <cfRule type="cellIs" dxfId="3820" priority="1531" operator="between">
      <formula>26%</formula>
      <formula>50%</formula>
    </cfRule>
    <cfRule type="cellIs" dxfId="3819" priority="1532" operator="between">
      <formula>0%</formula>
      <formula>25%</formula>
    </cfRule>
    <cfRule type="containsText" dxfId="3818" priority="1533" operator="containsText" text="BAJA">
      <formula>NOT(ISERROR(SEARCH("BAJA",AV5)))</formula>
    </cfRule>
    <cfRule type="containsText" dxfId="3817" priority="1534" operator="containsText" text="MEDIA">
      <formula>NOT(ISERROR(SEARCH("MEDIA",AV5)))</formula>
    </cfRule>
    <cfRule type="containsText" dxfId="3816" priority="1535" operator="containsText" text="ALTA">
      <formula>NOT(ISERROR(SEARCH("ALTA",AV5)))</formula>
    </cfRule>
  </conditionalFormatting>
  <conditionalFormatting sqref="S4">
    <cfRule type="cellIs" dxfId="3815" priority="1074" operator="equal">
      <formula>100%</formula>
    </cfRule>
    <cfRule type="cellIs" dxfId="3814" priority="1075" operator="equal">
      <formula>80%</formula>
    </cfRule>
    <cfRule type="cellIs" dxfId="3813" priority="1076" operator="equal">
      <formula>60%</formula>
    </cfRule>
    <cfRule type="cellIs" dxfId="3812" priority="1077" operator="equal">
      <formula>40%</formula>
    </cfRule>
    <cfRule type="cellIs" dxfId="3811" priority="1078" operator="equal">
      <formula>0.2</formula>
    </cfRule>
    <cfRule type="containsText" dxfId="3810" priority="1079" operator="containsText" text="Extremo">
      <formula>NOT(ISERROR(SEARCH("Extremo",S4)))</formula>
    </cfRule>
    <cfRule type="containsText" dxfId="3809" priority="1080" operator="containsText" text="Alto">
      <formula>NOT(ISERROR(SEARCH("Alto",S4)))</formula>
    </cfRule>
    <cfRule type="containsText" dxfId="3808" priority="1081" operator="containsText" text="Bajo">
      <formula>NOT(ISERROR(SEARCH("Bajo",S4)))</formula>
    </cfRule>
    <cfRule type="containsText" dxfId="3807" priority="1082" operator="containsText" text="Catastrófico">
      <formula>NOT(ISERROR(SEARCH("Catastrófico",S4)))</formula>
    </cfRule>
    <cfRule type="containsText" dxfId="3806" priority="1083" operator="containsText" text="Mayor">
      <formula>NOT(ISERROR(SEARCH("Mayor",S4)))</formula>
    </cfRule>
    <cfRule type="containsText" dxfId="3805" priority="1084" operator="containsText" text="Moderado">
      <formula>NOT(ISERROR(SEARCH("Moderado",S4)))</formula>
    </cfRule>
    <cfRule type="containsText" dxfId="3804" priority="1085" operator="containsText" text="Menor">
      <formula>NOT(ISERROR(SEARCH("Menor",S4)))</formula>
    </cfRule>
    <cfRule type="containsText" dxfId="3803" priority="1086" operator="containsText" text="Leve">
      <formula>NOT(ISERROR(SEARCH("Leve",S4)))</formula>
    </cfRule>
    <cfRule type="containsText" dxfId="3802" priority="1087" operator="containsText" text="Muy a">
      <formula>NOT(ISERROR(SEARCH("Muy a",S4)))</formula>
    </cfRule>
    <cfRule type="containsText" dxfId="3801" priority="1088" operator="containsText" text="Muy b">
      <formula>NOT(ISERROR(SEARCH("Muy b",S4)))</formula>
    </cfRule>
    <cfRule type="containsText" dxfId="3800" priority="1089" operator="containsText" text="Baja">
      <formula>NOT(ISERROR(SEARCH("Baja",S4)))</formula>
    </cfRule>
    <cfRule type="containsText" dxfId="3799" priority="1090" operator="containsText" text="Media">
      <formula>NOT(ISERROR(SEARCH("Media",S4)))</formula>
    </cfRule>
    <cfRule type="containsText" dxfId="3798" priority="1091" operator="containsText" text="Alta">
      <formula>NOT(ISERROR(SEARCH("Alta",S4)))</formula>
    </cfRule>
  </conditionalFormatting>
  <conditionalFormatting sqref="T4">
    <cfRule type="cellIs" dxfId="3797" priority="1056" operator="equal">
      <formula>100%</formula>
    </cfRule>
    <cfRule type="cellIs" dxfId="3796" priority="1057" operator="equal">
      <formula>80%</formula>
    </cfRule>
    <cfRule type="cellIs" dxfId="3795" priority="1058" operator="equal">
      <formula>60%</formula>
    </cfRule>
    <cfRule type="cellIs" dxfId="3794" priority="1059" operator="equal">
      <formula>40%</formula>
    </cfRule>
    <cfRule type="cellIs" dxfId="3793" priority="1060" operator="equal">
      <formula>0.2</formula>
    </cfRule>
    <cfRule type="containsText" dxfId="3792" priority="1061" operator="containsText" text="Extremo">
      <formula>NOT(ISERROR(SEARCH("Extremo",T4)))</formula>
    </cfRule>
    <cfRule type="containsText" dxfId="3791" priority="1062" operator="containsText" text="Alto">
      <formula>NOT(ISERROR(SEARCH("Alto",T4)))</formula>
    </cfRule>
    <cfRule type="containsText" dxfId="3790" priority="1063" operator="containsText" text="Bajo">
      <formula>NOT(ISERROR(SEARCH("Bajo",T4)))</formula>
    </cfRule>
    <cfRule type="containsText" dxfId="3789" priority="1064" operator="containsText" text="Catastrófico">
      <formula>NOT(ISERROR(SEARCH("Catastrófico",T4)))</formula>
    </cfRule>
    <cfRule type="containsText" dxfId="3788" priority="1065" operator="containsText" text="Mayor">
      <formula>NOT(ISERROR(SEARCH("Mayor",T4)))</formula>
    </cfRule>
    <cfRule type="containsText" dxfId="3787" priority="1066" operator="containsText" text="Moderado">
      <formula>NOT(ISERROR(SEARCH("Moderado",T4)))</formula>
    </cfRule>
    <cfRule type="containsText" dxfId="3786" priority="1067" operator="containsText" text="Menor">
      <formula>NOT(ISERROR(SEARCH("Menor",T4)))</formula>
    </cfRule>
    <cfRule type="containsText" dxfId="3785" priority="1068" operator="containsText" text="Leve">
      <formula>NOT(ISERROR(SEARCH("Leve",T4)))</formula>
    </cfRule>
    <cfRule type="containsText" dxfId="3784" priority="1069" operator="containsText" text="Muy a">
      <formula>NOT(ISERROR(SEARCH("Muy a",T4)))</formula>
    </cfRule>
    <cfRule type="containsText" dxfId="3783" priority="1070" operator="containsText" text="Muy b">
      <formula>NOT(ISERROR(SEARCH("Muy b",T4)))</formula>
    </cfRule>
    <cfRule type="containsText" dxfId="3782" priority="1071" operator="containsText" text="Baja">
      <formula>NOT(ISERROR(SEARCH("Baja",T4)))</formula>
    </cfRule>
    <cfRule type="containsText" dxfId="3781" priority="1072" operator="containsText" text="Media">
      <formula>NOT(ISERROR(SEARCH("Media",T4)))</formula>
    </cfRule>
    <cfRule type="containsText" dxfId="3780" priority="1073" operator="containsText" text="Alta">
      <formula>NOT(ISERROR(SEARCH("Alta",T4)))</formula>
    </cfRule>
  </conditionalFormatting>
  <conditionalFormatting sqref="AC4">
    <cfRule type="containsText" dxfId="3779" priority="981" operator="containsText" text="BAJA">
      <formula>NOT(ISERROR(SEARCH("BAJA",AC4)))</formula>
    </cfRule>
    <cfRule type="containsText" dxfId="3778" priority="982" operator="containsText" text="MEDIA">
      <formula>NOT(ISERROR(SEARCH("MEDIA",AC4)))</formula>
    </cfRule>
    <cfRule type="containsText" dxfId="3777" priority="983" operator="containsText" text="ALTA">
      <formula>NOT(ISERROR(SEARCH("ALTA",AC4)))</formula>
    </cfRule>
  </conditionalFormatting>
  <conditionalFormatting sqref="AC5">
    <cfRule type="containsText" dxfId="3776" priority="978" operator="containsText" text="BAJA">
      <formula>NOT(ISERROR(SEARCH("BAJA",AC5)))</formula>
    </cfRule>
    <cfRule type="containsText" dxfId="3775" priority="979" operator="containsText" text="MEDIA">
      <formula>NOT(ISERROR(SEARCH("MEDIA",AC5)))</formula>
    </cfRule>
    <cfRule type="containsText" dxfId="3774" priority="980" operator="containsText" text="ALTA">
      <formula>NOT(ISERROR(SEARCH("ALTA",AC5)))</formula>
    </cfRule>
  </conditionalFormatting>
  <conditionalFormatting sqref="AC8">
    <cfRule type="containsText" dxfId="3773" priority="975" operator="containsText" text="BAJA">
      <formula>NOT(ISERROR(SEARCH("BAJA",AC8)))</formula>
    </cfRule>
    <cfRule type="containsText" dxfId="3772" priority="976" operator="containsText" text="MEDIA">
      <formula>NOT(ISERROR(SEARCH("MEDIA",AC8)))</formula>
    </cfRule>
    <cfRule type="containsText" dxfId="3771" priority="977" operator="containsText" text="ALTA">
      <formula>NOT(ISERROR(SEARCH("ALTA",AC8)))</formula>
    </cfRule>
  </conditionalFormatting>
  <conditionalFormatting sqref="AS4">
    <cfRule type="containsText" dxfId="3770" priority="972" operator="containsText" text="BAJA">
      <formula>NOT(ISERROR(SEARCH("BAJA",AS4)))</formula>
    </cfRule>
    <cfRule type="containsText" dxfId="3769" priority="973" operator="containsText" text="MEDIA">
      <formula>NOT(ISERROR(SEARCH("MEDIA",AS4)))</formula>
    </cfRule>
    <cfRule type="containsText" dxfId="3768" priority="974" operator="containsText" text="ALTA">
      <formula>NOT(ISERROR(SEARCH("ALTA",AS4)))</formula>
    </cfRule>
  </conditionalFormatting>
  <conditionalFormatting sqref="AS6">
    <cfRule type="containsText" dxfId="3767" priority="966" operator="containsText" text="BAJA">
      <formula>NOT(ISERROR(SEARCH("BAJA",AS6)))</formula>
    </cfRule>
    <cfRule type="containsText" dxfId="3766" priority="967" operator="containsText" text="MEDIA">
      <formula>NOT(ISERROR(SEARCH("MEDIA",AS6)))</formula>
    </cfRule>
    <cfRule type="containsText" dxfId="3765" priority="968" operator="containsText" text="ALTA">
      <formula>NOT(ISERROR(SEARCH("ALTA",AS6)))</formula>
    </cfRule>
  </conditionalFormatting>
  <conditionalFormatting sqref="AJ9:AK11">
    <cfRule type="containsText" dxfId="3764" priority="960" operator="containsText" text="BAJA">
      <formula>NOT(ISERROR(SEARCH("BAJA",AJ9)))</formula>
    </cfRule>
    <cfRule type="containsText" dxfId="3763" priority="961" operator="containsText" text="MEDIA">
      <formula>NOT(ISERROR(SEARCH("MEDIA",AJ9)))</formula>
    </cfRule>
    <cfRule type="containsText" dxfId="3762" priority="962" operator="containsText" text="ALTA">
      <formula>NOT(ISERROR(SEARCH("ALTA",AJ9)))</formula>
    </cfRule>
  </conditionalFormatting>
  <conditionalFormatting sqref="AR9">
    <cfRule type="containsText" dxfId="3761" priority="963" operator="containsText" text="BAJA">
      <formula>NOT(ISERROR(SEARCH("BAJA",AR9)))</formula>
    </cfRule>
    <cfRule type="containsText" dxfId="3760" priority="964" operator="containsText" text="MEDIA">
      <formula>NOT(ISERROR(SEARCH("MEDIA",AR9)))</formula>
    </cfRule>
    <cfRule type="containsText" dxfId="3759" priority="965" operator="containsText" text="ALTA">
      <formula>NOT(ISERROR(SEARCH("ALTA",AR9)))</formula>
    </cfRule>
  </conditionalFormatting>
  <conditionalFormatting sqref="AX9 Y9">
    <cfRule type="cellIs" dxfId="3758" priority="914" operator="equal">
      <formula>100%</formula>
    </cfRule>
    <cfRule type="cellIs" dxfId="3757" priority="915" operator="equal">
      <formula>80%</formula>
    </cfRule>
    <cfRule type="cellIs" dxfId="3756" priority="916" operator="equal">
      <formula>60%</formula>
    </cfRule>
    <cfRule type="cellIs" dxfId="3755" priority="917" operator="equal">
      <formula>40%</formula>
    </cfRule>
    <cfRule type="cellIs" dxfId="3754" priority="918" operator="equal">
      <formula>0.2</formula>
    </cfRule>
    <cfRule type="containsText" dxfId="3753" priority="932" operator="containsText" text="Extremo">
      <formula>NOT(ISERROR(SEARCH("Extremo",Y9)))</formula>
    </cfRule>
    <cfRule type="containsText" dxfId="3752" priority="933" operator="containsText" text="Alto">
      <formula>NOT(ISERROR(SEARCH("Alto",Y9)))</formula>
    </cfRule>
    <cfRule type="containsText" dxfId="3751" priority="934" operator="containsText" text="Bajo">
      <formula>NOT(ISERROR(SEARCH("Bajo",Y9)))</formula>
    </cfRule>
    <cfRule type="containsText" dxfId="3750" priority="945" operator="containsText" text="Catastrófico">
      <formula>NOT(ISERROR(SEARCH("Catastrófico",Y9)))</formula>
    </cfRule>
    <cfRule type="containsText" dxfId="3749" priority="946" operator="containsText" text="Mayor">
      <formula>NOT(ISERROR(SEARCH("Mayor",Y9)))</formula>
    </cfRule>
    <cfRule type="containsText" dxfId="3748" priority="947" operator="containsText" text="Moderado">
      <formula>NOT(ISERROR(SEARCH("Moderado",Y9)))</formula>
    </cfRule>
    <cfRule type="containsText" dxfId="3747" priority="948" operator="containsText" text="Menor">
      <formula>NOT(ISERROR(SEARCH("Menor",Y9)))</formula>
    </cfRule>
    <cfRule type="containsText" dxfId="3746" priority="949" operator="containsText" text="Leve">
      <formula>NOT(ISERROR(SEARCH("Leve",Y9)))</formula>
    </cfRule>
    <cfRule type="containsText" dxfId="3745" priority="955" operator="containsText" text="Muy a">
      <formula>NOT(ISERROR(SEARCH("Muy a",Y9)))</formula>
    </cfRule>
    <cfRule type="containsText" dxfId="3744" priority="956" operator="containsText" text="Muy b">
      <formula>NOT(ISERROR(SEARCH("Muy b",Y9)))</formula>
    </cfRule>
    <cfRule type="containsText" dxfId="3743" priority="957" operator="containsText" text="Baja">
      <formula>NOT(ISERROR(SEARCH("Baja",Y9)))</formula>
    </cfRule>
    <cfRule type="containsText" dxfId="3742" priority="958" operator="containsText" text="Media">
      <formula>NOT(ISERROR(SEARCH("Media",Y9)))</formula>
    </cfRule>
    <cfRule type="containsText" dxfId="3741" priority="959" operator="containsText" text="Alta">
      <formula>NOT(ISERROR(SEARCH("Alta",Y9)))</formula>
    </cfRule>
  </conditionalFormatting>
  <conditionalFormatting sqref="V9">
    <cfRule type="containsText" dxfId="3740" priority="950" operator="containsText" text="Muy a">
      <formula>NOT(ISERROR(SEARCH("Muy a",V9)))</formula>
    </cfRule>
    <cfRule type="containsText" dxfId="3739" priority="951" operator="containsText" text="Muy b">
      <formula>NOT(ISERROR(SEARCH("Muy b",V9)))</formula>
    </cfRule>
    <cfRule type="containsText" dxfId="3738" priority="952" operator="containsText" text="Baja">
      <formula>NOT(ISERROR(SEARCH("Baja",V9)))</formula>
    </cfRule>
    <cfRule type="containsText" dxfId="3737" priority="953" operator="containsText" text="Media">
      <formula>NOT(ISERROR(SEARCH("Media",V9)))</formula>
    </cfRule>
    <cfRule type="containsText" dxfId="3736" priority="954" operator="containsText" text="Alta">
      <formula>NOT(ISERROR(SEARCH("Alta",V9)))</formula>
    </cfRule>
  </conditionalFormatting>
  <conditionalFormatting sqref="X9">
    <cfRule type="containsText" dxfId="3735" priority="935" operator="containsText" text="Catastrófico">
      <formula>NOT(ISERROR(SEARCH("Catastrófico",X9)))</formula>
    </cfRule>
    <cfRule type="containsText" dxfId="3734" priority="936" operator="containsText" text="Mayor">
      <formula>NOT(ISERROR(SEARCH("Mayor",X9)))</formula>
    </cfRule>
    <cfRule type="containsText" dxfId="3733" priority="937" operator="containsText" text="Moderado">
      <formula>NOT(ISERROR(SEARCH("Moderado",X9)))</formula>
    </cfRule>
    <cfRule type="containsText" dxfId="3732" priority="938" operator="containsText" text="Menor">
      <formula>NOT(ISERROR(SEARCH("Menor",X9)))</formula>
    </cfRule>
    <cfRule type="containsText" dxfId="3731" priority="939" operator="containsText" text="Leve">
      <formula>NOT(ISERROR(SEARCH("Leve",X9)))</formula>
    </cfRule>
    <cfRule type="containsText" dxfId="3730" priority="940" operator="containsText" text="Muy a">
      <formula>NOT(ISERROR(SEARCH("Muy a",X9)))</formula>
    </cfRule>
    <cfRule type="containsText" dxfId="3729" priority="941" operator="containsText" text="Muy b">
      <formula>NOT(ISERROR(SEARCH("Muy b",X9)))</formula>
    </cfRule>
    <cfRule type="containsText" dxfId="3728" priority="942" operator="containsText" text="Baja">
      <formula>NOT(ISERROR(SEARCH("Baja",X9)))</formula>
    </cfRule>
    <cfRule type="containsText" dxfId="3727" priority="943" operator="containsText" text="Media">
      <formula>NOT(ISERROR(SEARCH("Media",X9)))</formula>
    </cfRule>
    <cfRule type="containsText" dxfId="3726" priority="944" operator="containsText" text="Alta">
      <formula>NOT(ISERROR(SEARCH("Alta",X9)))</formula>
    </cfRule>
  </conditionalFormatting>
  <conditionalFormatting sqref="Z9">
    <cfRule type="containsText" dxfId="3725" priority="919" operator="containsText" text="Extremo">
      <formula>NOT(ISERROR(SEARCH("Extremo",Z9)))</formula>
    </cfRule>
    <cfRule type="containsText" dxfId="3724" priority="920" operator="containsText" text="Alto">
      <formula>NOT(ISERROR(SEARCH("Alto",Z9)))</formula>
    </cfRule>
    <cfRule type="containsText" dxfId="3723" priority="921" operator="containsText" text="Bajo">
      <formula>NOT(ISERROR(SEARCH("Bajo",Z9)))</formula>
    </cfRule>
    <cfRule type="containsText" dxfId="3722" priority="922" operator="containsText" text="Catastrófico">
      <formula>NOT(ISERROR(SEARCH("Catastrófico",Z9)))</formula>
    </cfRule>
    <cfRule type="containsText" dxfId="3721" priority="923" operator="containsText" text="Mayor">
      <formula>NOT(ISERROR(SEARCH("Mayor",Z9)))</formula>
    </cfRule>
    <cfRule type="containsText" dxfId="3720" priority="924" operator="containsText" text="Moderado">
      <formula>NOT(ISERROR(SEARCH("Moderado",Z9)))</formula>
    </cfRule>
    <cfRule type="containsText" dxfId="3719" priority="925" operator="containsText" text="Menor">
      <formula>NOT(ISERROR(SEARCH("Menor",Z9)))</formula>
    </cfRule>
    <cfRule type="containsText" dxfId="3718" priority="926" operator="containsText" text="Leve">
      <formula>NOT(ISERROR(SEARCH("Leve",Z9)))</formula>
    </cfRule>
    <cfRule type="containsText" dxfId="3717" priority="927" operator="containsText" text="Muy a">
      <formula>NOT(ISERROR(SEARCH("Muy a",Z9)))</formula>
    </cfRule>
    <cfRule type="containsText" dxfId="3716" priority="928" operator="containsText" text="Muy b">
      <formula>NOT(ISERROR(SEARCH("Muy b",Z9)))</formula>
    </cfRule>
    <cfRule type="containsText" dxfId="3715" priority="929" operator="containsText" text="Baja">
      <formula>NOT(ISERROR(SEARCH("Baja",Z9)))</formula>
    </cfRule>
    <cfRule type="containsText" dxfId="3714" priority="930" operator="containsText" text="Media">
      <formula>NOT(ISERROR(SEARCH("Media",Z9)))</formula>
    </cfRule>
    <cfRule type="containsText" dxfId="3713" priority="931" operator="containsText" text="Alta">
      <formula>NOT(ISERROR(SEARCH("Alta",Z9)))</formula>
    </cfRule>
  </conditionalFormatting>
  <conditionalFormatting sqref="W9">
    <cfRule type="cellIs" dxfId="3712" priority="896" operator="equal">
      <formula>100%</formula>
    </cfRule>
    <cfRule type="cellIs" dxfId="3711" priority="897" operator="equal">
      <formula>80%</formula>
    </cfRule>
    <cfRule type="cellIs" dxfId="3710" priority="898" operator="equal">
      <formula>60%</formula>
    </cfRule>
    <cfRule type="cellIs" dxfId="3709" priority="899" operator="equal">
      <formula>40%</formula>
    </cfRule>
    <cfRule type="cellIs" dxfId="3708" priority="900" operator="equal">
      <formula>0.2</formula>
    </cfRule>
    <cfRule type="containsText" dxfId="3707" priority="901" operator="containsText" text="Extremo">
      <formula>NOT(ISERROR(SEARCH("Extremo",W9)))</formula>
    </cfRule>
    <cfRule type="containsText" dxfId="3706" priority="902" operator="containsText" text="Alto">
      <formula>NOT(ISERROR(SEARCH("Alto",W9)))</formula>
    </cfRule>
    <cfRule type="containsText" dxfId="3705" priority="903" operator="containsText" text="Bajo">
      <formula>NOT(ISERROR(SEARCH("Bajo",W9)))</formula>
    </cfRule>
    <cfRule type="containsText" dxfId="3704" priority="904" operator="containsText" text="Catastrófico">
      <formula>NOT(ISERROR(SEARCH("Catastrófico",W9)))</formula>
    </cfRule>
    <cfRule type="containsText" dxfId="3703" priority="905" operator="containsText" text="Mayor">
      <formula>NOT(ISERROR(SEARCH("Mayor",W9)))</formula>
    </cfRule>
    <cfRule type="containsText" dxfId="3702" priority="906" operator="containsText" text="Moderado">
      <formula>NOT(ISERROR(SEARCH("Moderado",W9)))</formula>
    </cfRule>
    <cfRule type="containsText" dxfId="3701" priority="907" operator="containsText" text="Menor">
      <formula>NOT(ISERROR(SEARCH("Menor",W9)))</formula>
    </cfRule>
    <cfRule type="containsText" dxfId="3700" priority="908" operator="containsText" text="Leve">
      <formula>NOT(ISERROR(SEARCH("Leve",W9)))</formula>
    </cfRule>
    <cfRule type="containsText" dxfId="3699" priority="909" operator="containsText" text="Muy a">
      <formula>NOT(ISERROR(SEARCH("Muy a",W9)))</formula>
    </cfRule>
    <cfRule type="containsText" dxfId="3698" priority="910" operator="containsText" text="Muy b">
      <formula>NOT(ISERROR(SEARCH("Muy b",W9)))</formula>
    </cfRule>
    <cfRule type="containsText" dxfId="3697" priority="911" operator="containsText" text="Baja">
      <formula>NOT(ISERROR(SEARCH("Baja",W9)))</formula>
    </cfRule>
    <cfRule type="containsText" dxfId="3696" priority="912" operator="containsText" text="Media">
      <formula>NOT(ISERROR(SEARCH("Media",W9)))</formula>
    </cfRule>
    <cfRule type="containsText" dxfId="3695" priority="913" operator="containsText" text="Alta">
      <formula>NOT(ISERROR(SEARCH("Alta",W9)))</formula>
    </cfRule>
  </conditionalFormatting>
  <conditionalFormatting sqref="AA9">
    <cfRule type="cellIs" dxfId="3694" priority="879" operator="equal">
      <formula>100%</formula>
    </cfRule>
    <cfRule type="cellIs" dxfId="3693" priority="880" operator="equal">
      <formula>75%</formula>
    </cfRule>
    <cfRule type="cellIs" dxfId="3692" priority="881" operator="equal">
      <formula>50%</formula>
    </cfRule>
    <cfRule type="cellIs" dxfId="3691" priority="882" operator="equal">
      <formula>25%</formula>
    </cfRule>
    <cfRule type="containsText" dxfId="3690" priority="883" operator="containsText" text="Extremo">
      <formula>NOT(ISERROR(SEARCH("Extremo",AA9)))</formula>
    </cfRule>
    <cfRule type="containsText" dxfId="3689" priority="884" operator="containsText" text="Alto">
      <formula>NOT(ISERROR(SEARCH("Alto",AA9)))</formula>
    </cfRule>
    <cfRule type="containsText" dxfId="3688" priority="885" operator="containsText" text="Bajo">
      <formula>NOT(ISERROR(SEARCH("Bajo",AA9)))</formula>
    </cfRule>
    <cfRule type="containsText" dxfId="3687" priority="886" operator="containsText" text="Catastrófico">
      <formula>NOT(ISERROR(SEARCH("Catastrófico",AA9)))</formula>
    </cfRule>
    <cfRule type="containsText" dxfId="3686" priority="887" operator="containsText" text="Mayor">
      <formula>NOT(ISERROR(SEARCH("Mayor",AA9)))</formula>
    </cfRule>
    <cfRule type="containsText" dxfId="3685" priority="888" operator="containsText" text="Moderado">
      <formula>NOT(ISERROR(SEARCH("Moderado",AA9)))</formula>
    </cfRule>
    <cfRule type="containsText" dxfId="3684" priority="889" operator="containsText" text="Menor">
      <formula>NOT(ISERROR(SEARCH("Menor",AA9)))</formula>
    </cfRule>
    <cfRule type="containsText" dxfId="3683" priority="890" operator="containsText" text="Leve">
      <formula>NOT(ISERROR(SEARCH("Leve",AA9)))</formula>
    </cfRule>
    <cfRule type="containsText" dxfId="3682" priority="891" operator="containsText" text="Muy a">
      <formula>NOT(ISERROR(SEARCH("Muy a",AA9)))</formula>
    </cfRule>
    <cfRule type="containsText" dxfId="3681" priority="892" operator="containsText" text="Muy b">
      <formula>NOT(ISERROR(SEARCH("Muy b",AA9)))</formula>
    </cfRule>
    <cfRule type="containsText" dxfId="3680" priority="893" operator="containsText" text="Baja">
      <formula>NOT(ISERROR(SEARCH("Baja",AA9)))</formula>
    </cfRule>
    <cfRule type="containsText" dxfId="3679" priority="894" operator="containsText" text="Media">
      <formula>NOT(ISERROR(SEARCH("Media",AA9)))</formula>
    </cfRule>
    <cfRule type="containsText" dxfId="3678" priority="895" operator="containsText" text="Alta">
      <formula>NOT(ISERROR(SEARCH("Alta",AA9)))</formula>
    </cfRule>
  </conditionalFormatting>
  <conditionalFormatting sqref="AU9">
    <cfRule type="containsText" dxfId="3677" priority="876" operator="containsText" text="BAJA">
      <formula>NOT(ISERROR(SEARCH("BAJA",AU9)))</formula>
    </cfRule>
    <cfRule type="containsText" dxfId="3676" priority="877" operator="containsText" text="MEDIA">
      <formula>NOT(ISERROR(SEARCH("MEDIA",AU9)))</formula>
    </cfRule>
    <cfRule type="containsText" dxfId="3675" priority="878" operator="containsText" text="ALTA">
      <formula>NOT(ISERROR(SEARCH("ALTA",AU9)))</formula>
    </cfRule>
  </conditionalFormatting>
  <conditionalFormatting sqref="AU10:AU11">
    <cfRule type="containsText" dxfId="3674" priority="873" operator="containsText" text="BAJA">
      <formula>NOT(ISERROR(SEARCH("BAJA",AU10)))</formula>
    </cfRule>
    <cfRule type="containsText" dxfId="3673" priority="874" operator="containsText" text="MEDIA">
      <formula>NOT(ISERROR(SEARCH("MEDIA",AU10)))</formula>
    </cfRule>
    <cfRule type="containsText" dxfId="3672" priority="875" operator="containsText" text="ALTA">
      <formula>NOT(ISERROR(SEARCH("ALTA",AU10)))</formula>
    </cfRule>
  </conditionalFormatting>
  <conditionalFormatting sqref="AW9">
    <cfRule type="cellIs" dxfId="3671" priority="855" operator="equal">
      <formula>100%</formula>
    </cfRule>
    <cfRule type="cellIs" dxfId="3670" priority="856" operator="equal">
      <formula>80%</formula>
    </cfRule>
    <cfRule type="cellIs" dxfId="3669" priority="857" operator="equal">
      <formula>60%</formula>
    </cfRule>
    <cfRule type="cellIs" dxfId="3668" priority="858" operator="equal">
      <formula>40%</formula>
    </cfRule>
    <cfRule type="cellIs" dxfId="3667" priority="859" operator="equal">
      <formula>0.2</formula>
    </cfRule>
    <cfRule type="containsText" dxfId="3666" priority="860" operator="containsText" text="Extremo">
      <formula>NOT(ISERROR(SEARCH("Extremo",AW9)))</formula>
    </cfRule>
    <cfRule type="containsText" dxfId="3665" priority="861" operator="containsText" text="Alto">
      <formula>NOT(ISERROR(SEARCH("Alto",AW9)))</formula>
    </cfRule>
    <cfRule type="containsText" dxfId="3664" priority="862" operator="containsText" text="Bajo">
      <formula>NOT(ISERROR(SEARCH("Bajo",AW9)))</formula>
    </cfRule>
    <cfRule type="containsText" dxfId="3663" priority="863" operator="containsText" text="Catastrófico">
      <formula>NOT(ISERROR(SEARCH("Catastrófico",AW9)))</formula>
    </cfRule>
    <cfRule type="containsText" dxfId="3662" priority="864" operator="containsText" text="Mayor">
      <formula>NOT(ISERROR(SEARCH("Mayor",AW9)))</formula>
    </cfRule>
    <cfRule type="containsText" dxfId="3661" priority="865" operator="containsText" text="Moderado">
      <formula>NOT(ISERROR(SEARCH("Moderado",AW9)))</formula>
    </cfRule>
    <cfRule type="containsText" dxfId="3660" priority="866" operator="containsText" text="Menor">
      <formula>NOT(ISERROR(SEARCH("Menor",AW9)))</formula>
    </cfRule>
    <cfRule type="containsText" dxfId="3659" priority="867" operator="containsText" text="Leve">
      <formula>NOT(ISERROR(SEARCH("Leve",AW9)))</formula>
    </cfRule>
    <cfRule type="containsText" dxfId="3658" priority="868" operator="containsText" text="Muy a">
      <formula>NOT(ISERROR(SEARCH("Muy a",AW9)))</formula>
    </cfRule>
    <cfRule type="containsText" dxfId="3657" priority="869" operator="containsText" text="Muy b">
      <formula>NOT(ISERROR(SEARCH("Muy b",AW9)))</formula>
    </cfRule>
    <cfRule type="containsText" dxfId="3656" priority="870" operator="containsText" text="Baja">
      <formula>NOT(ISERROR(SEARCH("Baja",AW9)))</formula>
    </cfRule>
    <cfRule type="containsText" dxfId="3655" priority="871" operator="containsText" text="Media">
      <formula>NOT(ISERROR(SEARCH("Media",AW9)))</formula>
    </cfRule>
    <cfRule type="containsText" dxfId="3654" priority="872" operator="containsText" text="Alta">
      <formula>NOT(ISERROR(SEARCH("Alta",AW9)))</formula>
    </cfRule>
  </conditionalFormatting>
  <conditionalFormatting sqref="AV9">
    <cfRule type="cellIs" dxfId="3653" priority="848" operator="greaterThan">
      <formula>75%</formula>
    </cfRule>
    <cfRule type="cellIs" dxfId="3652" priority="849" operator="between">
      <formula>51%</formula>
      <formula>75%</formula>
    </cfRule>
    <cfRule type="cellIs" dxfId="3651" priority="850" operator="between">
      <formula>26%</formula>
      <formula>50%</formula>
    </cfRule>
    <cfRule type="cellIs" dxfId="3650" priority="851" operator="between">
      <formula>0%</formula>
      <formula>25%</formula>
    </cfRule>
    <cfRule type="containsText" dxfId="3649" priority="852" operator="containsText" text="BAJA">
      <formula>NOT(ISERROR(SEARCH("BAJA",AV9)))</formula>
    </cfRule>
    <cfRule type="containsText" dxfId="3648" priority="853" operator="containsText" text="MEDIA">
      <formula>NOT(ISERROR(SEARCH("MEDIA",AV9)))</formula>
    </cfRule>
    <cfRule type="containsText" dxfId="3647" priority="854" operator="containsText" text="ALTA">
      <formula>NOT(ISERROR(SEARCH("ALTA",AV9)))</formula>
    </cfRule>
  </conditionalFormatting>
  <conditionalFormatting sqref="AV10:AV11">
    <cfRule type="cellIs" dxfId="3646" priority="841" operator="greaterThan">
      <formula>75%</formula>
    </cfRule>
    <cfRule type="cellIs" dxfId="3645" priority="842" operator="between">
      <formula>51%</formula>
      <formula>75%</formula>
    </cfRule>
    <cfRule type="cellIs" dxfId="3644" priority="843" operator="between">
      <formula>26%</formula>
      <formula>50%</formula>
    </cfRule>
    <cfRule type="cellIs" dxfId="3643" priority="844" operator="between">
      <formula>0%</formula>
      <formula>25%</formula>
    </cfRule>
    <cfRule type="containsText" dxfId="3642" priority="845" operator="containsText" text="BAJA">
      <formula>NOT(ISERROR(SEARCH("BAJA",AV10)))</formula>
    </cfRule>
    <cfRule type="containsText" dxfId="3641" priority="846" operator="containsText" text="MEDIA">
      <formula>NOT(ISERROR(SEARCH("MEDIA",AV10)))</formula>
    </cfRule>
    <cfRule type="containsText" dxfId="3640" priority="847" operator="containsText" text="ALTA">
      <formula>NOT(ISERROR(SEARCH("ALTA",AV10)))</formula>
    </cfRule>
  </conditionalFormatting>
  <conditionalFormatting sqref="S9">
    <cfRule type="cellIs" dxfId="3639" priority="823" operator="equal">
      <formula>100%</formula>
    </cfRule>
    <cfRule type="cellIs" dxfId="3638" priority="824" operator="equal">
      <formula>80%</formula>
    </cfRule>
    <cfRule type="cellIs" dxfId="3637" priority="825" operator="equal">
      <formula>60%</formula>
    </cfRule>
    <cfRule type="cellIs" dxfId="3636" priority="826" operator="equal">
      <formula>40%</formula>
    </cfRule>
    <cfRule type="cellIs" dxfId="3635" priority="827" operator="equal">
      <formula>0.2</formula>
    </cfRule>
    <cfRule type="containsText" dxfId="3634" priority="828" operator="containsText" text="Extremo">
      <formula>NOT(ISERROR(SEARCH("Extremo",S9)))</formula>
    </cfRule>
    <cfRule type="containsText" dxfId="3633" priority="829" operator="containsText" text="Alto">
      <formula>NOT(ISERROR(SEARCH("Alto",S9)))</formula>
    </cfRule>
    <cfRule type="containsText" dxfId="3632" priority="830" operator="containsText" text="Bajo">
      <formula>NOT(ISERROR(SEARCH("Bajo",S9)))</formula>
    </cfRule>
    <cfRule type="containsText" dxfId="3631" priority="831" operator="containsText" text="Catastrófico">
      <formula>NOT(ISERROR(SEARCH("Catastrófico",S9)))</formula>
    </cfRule>
    <cfRule type="containsText" dxfId="3630" priority="832" operator="containsText" text="Mayor">
      <formula>NOT(ISERROR(SEARCH("Mayor",S9)))</formula>
    </cfRule>
    <cfRule type="containsText" dxfId="3629" priority="833" operator="containsText" text="Moderado">
      <formula>NOT(ISERROR(SEARCH("Moderado",S9)))</formula>
    </cfRule>
    <cfRule type="containsText" dxfId="3628" priority="834" operator="containsText" text="Menor">
      <formula>NOT(ISERROR(SEARCH("Menor",S9)))</formula>
    </cfRule>
    <cfRule type="containsText" dxfId="3627" priority="835" operator="containsText" text="Leve">
      <formula>NOT(ISERROR(SEARCH("Leve",S9)))</formula>
    </cfRule>
    <cfRule type="containsText" dxfId="3626" priority="836" operator="containsText" text="Muy a">
      <formula>NOT(ISERROR(SEARCH("Muy a",S9)))</formula>
    </cfRule>
    <cfRule type="containsText" dxfId="3625" priority="837" operator="containsText" text="Muy b">
      <formula>NOT(ISERROR(SEARCH("Muy b",S9)))</formula>
    </cfRule>
    <cfRule type="containsText" dxfId="3624" priority="838" operator="containsText" text="Baja">
      <formula>NOT(ISERROR(SEARCH("Baja",S9)))</formula>
    </cfRule>
    <cfRule type="containsText" dxfId="3623" priority="839" operator="containsText" text="Media">
      <formula>NOT(ISERROR(SEARCH("Media",S9)))</formula>
    </cfRule>
    <cfRule type="containsText" dxfId="3622" priority="840" operator="containsText" text="Alta">
      <formula>NOT(ISERROR(SEARCH("Alta",S9)))</formula>
    </cfRule>
  </conditionalFormatting>
  <conditionalFormatting sqref="T9">
    <cfRule type="cellIs" dxfId="3621" priority="805" operator="equal">
      <formula>100%</formula>
    </cfRule>
    <cfRule type="cellIs" dxfId="3620" priority="806" operator="equal">
      <formula>80%</formula>
    </cfRule>
    <cfRule type="cellIs" dxfId="3619" priority="807" operator="equal">
      <formula>60%</formula>
    </cfRule>
    <cfRule type="cellIs" dxfId="3618" priority="808" operator="equal">
      <formula>40%</formula>
    </cfRule>
    <cfRule type="cellIs" dxfId="3617" priority="809" operator="equal">
      <formula>0.2</formula>
    </cfRule>
    <cfRule type="containsText" dxfId="3616" priority="810" operator="containsText" text="Extremo">
      <formula>NOT(ISERROR(SEARCH("Extremo",T9)))</formula>
    </cfRule>
    <cfRule type="containsText" dxfId="3615" priority="811" operator="containsText" text="Alto">
      <formula>NOT(ISERROR(SEARCH("Alto",T9)))</formula>
    </cfRule>
    <cfRule type="containsText" dxfId="3614" priority="812" operator="containsText" text="Bajo">
      <formula>NOT(ISERROR(SEARCH("Bajo",T9)))</formula>
    </cfRule>
    <cfRule type="containsText" dxfId="3613" priority="813" operator="containsText" text="Catastrófico">
      <formula>NOT(ISERROR(SEARCH("Catastrófico",T9)))</formula>
    </cfRule>
    <cfRule type="containsText" dxfId="3612" priority="814" operator="containsText" text="Mayor">
      <formula>NOT(ISERROR(SEARCH("Mayor",T9)))</formula>
    </cfRule>
    <cfRule type="containsText" dxfId="3611" priority="815" operator="containsText" text="Moderado">
      <formula>NOT(ISERROR(SEARCH("Moderado",T9)))</formula>
    </cfRule>
    <cfRule type="containsText" dxfId="3610" priority="816" operator="containsText" text="Menor">
      <formula>NOT(ISERROR(SEARCH("Menor",T9)))</formula>
    </cfRule>
    <cfRule type="containsText" dxfId="3609" priority="817" operator="containsText" text="Leve">
      <formula>NOT(ISERROR(SEARCH("Leve",T9)))</formula>
    </cfRule>
    <cfRule type="containsText" dxfId="3608" priority="818" operator="containsText" text="Muy a">
      <formula>NOT(ISERROR(SEARCH("Muy a",T9)))</formula>
    </cfRule>
    <cfRule type="containsText" dxfId="3607" priority="819" operator="containsText" text="Muy b">
      <formula>NOT(ISERROR(SEARCH("Muy b",T9)))</formula>
    </cfRule>
    <cfRule type="containsText" dxfId="3606" priority="820" operator="containsText" text="Baja">
      <formula>NOT(ISERROR(SEARCH("Baja",T9)))</formula>
    </cfRule>
    <cfRule type="containsText" dxfId="3605" priority="821" operator="containsText" text="Media">
      <formula>NOT(ISERROR(SEARCH("Media",T9)))</formula>
    </cfRule>
    <cfRule type="containsText" dxfId="3604" priority="822" operator="containsText" text="Alta">
      <formula>NOT(ISERROR(SEARCH("Alta",T9)))</formula>
    </cfRule>
  </conditionalFormatting>
  <conditionalFormatting sqref="AS16:AS18">
    <cfRule type="containsText" dxfId="3603" priority="288" operator="containsText" text="BAJA">
      <formula>NOT(ISERROR(SEARCH("BAJA",AS16)))</formula>
    </cfRule>
    <cfRule type="containsText" dxfId="3602" priority="289" operator="containsText" text="MEDIA">
      <formula>NOT(ISERROR(SEARCH("MEDIA",AS16)))</formula>
    </cfRule>
    <cfRule type="containsText" dxfId="3601" priority="290" operator="containsText" text="ALTA">
      <formula>NOT(ISERROR(SEARCH("ALTA",AS16)))</formula>
    </cfRule>
  </conditionalFormatting>
  <conditionalFormatting sqref="AP14">
    <cfRule type="containsText" dxfId="3600" priority="285" operator="containsText" text="BAJA">
      <formula>NOT(ISERROR(SEARCH("BAJA",AP14)))</formula>
    </cfRule>
    <cfRule type="containsText" dxfId="3599" priority="286" operator="containsText" text="MEDIA">
      <formula>NOT(ISERROR(SEARCH("MEDIA",AP14)))</formula>
    </cfRule>
    <cfRule type="containsText" dxfId="3598" priority="287" operator="containsText" text="ALTA">
      <formula>NOT(ISERROR(SEARCH("ALTA",AP14)))</formula>
    </cfRule>
  </conditionalFormatting>
  <conditionalFormatting sqref="AS14">
    <cfRule type="containsText" dxfId="3597" priority="294" operator="containsText" text="BAJA">
      <formula>NOT(ISERROR(SEARCH("BAJA",AS14)))</formula>
    </cfRule>
    <cfRule type="containsText" dxfId="3596" priority="295" operator="containsText" text="MEDIA">
      <formula>NOT(ISERROR(SEARCH("MEDIA",AS14)))</formula>
    </cfRule>
    <cfRule type="containsText" dxfId="3595" priority="296" operator="containsText" text="ALTA">
      <formula>NOT(ISERROR(SEARCH("ALTA",AS14)))</formula>
    </cfRule>
  </conditionalFormatting>
  <conditionalFormatting sqref="AS15">
    <cfRule type="containsText" dxfId="3594" priority="291" operator="containsText" text="BAJA">
      <formula>NOT(ISERROR(SEARCH("BAJA",AS15)))</formula>
    </cfRule>
    <cfRule type="containsText" dxfId="3593" priority="292" operator="containsText" text="MEDIA">
      <formula>NOT(ISERROR(SEARCH("MEDIA",AS15)))</formula>
    </cfRule>
    <cfRule type="containsText" dxfId="3592" priority="293" operator="containsText" text="ALTA">
      <formula>NOT(ISERROR(SEARCH("ALTA",AS15)))</formula>
    </cfRule>
  </conditionalFormatting>
  <conditionalFormatting sqref="AD9">
    <cfRule type="containsText" dxfId="3591" priority="790" operator="containsText" text="BAJA">
      <formula>NOT(ISERROR(SEARCH("BAJA",AD9)))</formula>
    </cfRule>
    <cfRule type="containsText" dxfId="3590" priority="791" operator="containsText" text="MEDIA">
      <formula>NOT(ISERROR(SEARCH("MEDIA",AD9)))</formula>
    </cfRule>
    <cfRule type="containsText" dxfId="3589" priority="792" operator="containsText" text="ALTA">
      <formula>NOT(ISERROR(SEARCH("ALTA",AD9)))</formula>
    </cfRule>
  </conditionalFormatting>
  <conditionalFormatting sqref="AL9">
    <cfRule type="containsText" dxfId="3588" priority="787" operator="containsText" text="BAJA">
      <formula>NOT(ISERROR(SEARCH("BAJA",AL9)))</formula>
    </cfRule>
    <cfRule type="containsText" dxfId="3587" priority="788" operator="containsText" text="MEDIA">
      <formula>NOT(ISERROR(SEARCH("MEDIA",AL9)))</formula>
    </cfRule>
    <cfRule type="containsText" dxfId="3586" priority="789" operator="containsText" text="ALTA">
      <formula>NOT(ISERROR(SEARCH("ALTA",AL9)))</formula>
    </cfRule>
  </conditionalFormatting>
  <conditionalFormatting sqref="AN9">
    <cfRule type="containsText" dxfId="3585" priority="784" operator="containsText" text="BAJA">
      <formula>NOT(ISERROR(SEARCH("BAJA",AN9)))</formula>
    </cfRule>
    <cfRule type="containsText" dxfId="3584" priority="785" operator="containsText" text="MEDIA">
      <formula>NOT(ISERROR(SEARCH("MEDIA",AN9)))</formula>
    </cfRule>
    <cfRule type="containsText" dxfId="3583" priority="786" operator="containsText" text="ALTA">
      <formula>NOT(ISERROR(SEARCH("ALTA",AN9)))</formula>
    </cfRule>
  </conditionalFormatting>
  <conditionalFormatting sqref="AN10">
    <cfRule type="containsText" dxfId="3582" priority="781" operator="containsText" text="BAJA">
      <formula>NOT(ISERROR(SEARCH("BAJA",AN10)))</formula>
    </cfRule>
    <cfRule type="containsText" dxfId="3581" priority="782" operator="containsText" text="MEDIA">
      <formula>NOT(ISERROR(SEARCH("MEDIA",AN10)))</formula>
    </cfRule>
    <cfRule type="containsText" dxfId="3580" priority="783" operator="containsText" text="ALTA">
      <formula>NOT(ISERROR(SEARCH("ALTA",AN10)))</formula>
    </cfRule>
  </conditionalFormatting>
  <conditionalFormatting sqref="AS9:AS10">
    <cfRule type="containsText" dxfId="3579" priority="778" operator="containsText" text="BAJA">
      <formula>NOT(ISERROR(SEARCH("BAJA",AS9)))</formula>
    </cfRule>
    <cfRule type="containsText" dxfId="3578" priority="779" operator="containsText" text="MEDIA">
      <formula>NOT(ISERROR(SEARCH("MEDIA",AS9)))</formula>
    </cfRule>
    <cfRule type="containsText" dxfId="3577" priority="780" operator="containsText" text="ALTA">
      <formula>NOT(ISERROR(SEARCH("ALTA",AS9)))</formula>
    </cfRule>
  </conditionalFormatting>
  <conditionalFormatting sqref="AS10">
    <cfRule type="containsText" dxfId="3576" priority="775" operator="containsText" text="BAJA">
      <formula>NOT(ISERROR(SEARCH("BAJA",AS10)))</formula>
    </cfRule>
    <cfRule type="containsText" dxfId="3575" priority="776" operator="containsText" text="MEDIA">
      <formula>NOT(ISERROR(SEARCH("MEDIA",AS10)))</formula>
    </cfRule>
    <cfRule type="containsText" dxfId="3574" priority="777" operator="containsText" text="ALTA">
      <formula>NOT(ISERROR(SEARCH("ALTA",AS10)))</formula>
    </cfRule>
  </conditionalFormatting>
  <conditionalFormatting sqref="AS11">
    <cfRule type="containsText" dxfId="3573" priority="772" operator="containsText" text="BAJA">
      <formula>NOT(ISERROR(SEARCH("BAJA",AS11)))</formula>
    </cfRule>
    <cfRule type="containsText" dxfId="3572" priority="773" operator="containsText" text="MEDIA">
      <formula>NOT(ISERROR(SEARCH("MEDIA",AS11)))</formula>
    </cfRule>
    <cfRule type="containsText" dxfId="3571" priority="774" operator="containsText" text="ALTA">
      <formula>NOT(ISERROR(SEARCH("ALTA",AS11)))</formula>
    </cfRule>
  </conditionalFormatting>
  <conditionalFormatting sqref="AS9">
    <cfRule type="containsText" dxfId="3570" priority="769" operator="containsText" text="BAJA">
      <formula>NOT(ISERROR(SEARCH("BAJA",AS9)))</formula>
    </cfRule>
    <cfRule type="containsText" dxfId="3569" priority="770" operator="containsText" text="MEDIA">
      <formula>NOT(ISERROR(SEARCH("MEDIA",AS9)))</formula>
    </cfRule>
    <cfRule type="containsText" dxfId="3568" priority="771" operator="containsText" text="ALTA">
      <formula>NOT(ISERROR(SEARCH("ALTA",AS9)))</formula>
    </cfRule>
  </conditionalFormatting>
  <conditionalFormatting sqref="AS10">
    <cfRule type="containsText" dxfId="3567" priority="766" operator="containsText" text="BAJA">
      <formula>NOT(ISERROR(SEARCH("BAJA",AS10)))</formula>
    </cfRule>
    <cfRule type="containsText" dxfId="3566" priority="767" operator="containsText" text="MEDIA">
      <formula>NOT(ISERROR(SEARCH("MEDIA",AS10)))</formula>
    </cfRule>
    <cfRule type="containsText" dxfId="3565" priority="768" operator="containsText" text="ALTA">
      <formula>NOT(ISERROR(SEARCH("ALTA",AS10)))</formula>
    </cfRule>
  </conditionalFormatting>
  <conditionalFormatting sqref="AP9">
    <cfRule type="containsText" dxfId="3564" priority="763" operator="containsText" text="BAJA">
      <formula>NOT(ISERROR(SEARCH("BAJA",AP9)))</formula>
    </cfRule>
    <cfRule type="containsText" dxfId="3563" priority="764" operator="containsText" text="MEDIA">
      <formula>NOT(ISERROR(SEARCH("MEDIA",AP9)))</formula>
    </cfRule>
    <cfRule type="containsText" dxfId="3562" priority="765" operator="containsText" text="ALTA">
      <formula>NOT(ISERROR(SEARCH("ALTA",AP9)))</formula>
    </cfRule>
  </conditionalFormatting>
  <conditionalFormatting sqref="AP10">
    <cfRule type="containsText" dxfId="3561" priority="760" operator="containsText" text="BAJA">
      <formula>NOT(ISERROR(SEARCH("BAJA",AP10)))</formula>
    </cfRule>
    <cfRule type="containsText" dxfId="3560" priority="761" operator="containsText" text="MEDIA">
      <formula>NOT(ISERROR(SEARCH("MEDIA",AP10)))</formula>
    </cfRule>
    <cfRule type="containsText" dxfId="3559" priority="762" operator="containsText" text="ALTA">
      <formula>NOT(ISERROR(SEARCH("ALTA",AP10)))</formula>
    </cfRule>
  </conditionalFormatting>
  <conditionalFormatting sqref="AQ9">
    <cfRule type="containsText" dxfId="3558" priority="757" operator="containsText" text="BAJA">
      <formula>NOT(ISERROR(SEARCH("BAJA",AQ9)))</formula>
    </cfRule>
    <cfRule type="containsText" dxfId="3557" priority="758" operator="containsText" text="MEDIA">
      <formula>NOT(ISERROR(SEARCH("MEDIA",AQ9)))</formula>
    </cfRule>
    <cfRule type="containsText" dxfId="3556" priority="759" operator="containsText" text="ALTA">
      <formula>NOT(ISERROR(SEARCH("ALTA",AQ9)))</formula>
    </cfRule>
  </conditionalFormatting>
  <conditionalFormatting sqref="S12">
    <cfRule type="cellIs" dxfId="3555" priority="614" operator="equal">
      <formula>100%</formula>
    </cfRule>
    <cfRule type="cellIs" dxfId="3554" priority="615" operator="equal">
      <formula>80%</formula>
    </cfRule>
    <cfRule type="cellIs" dxfId="3553" priority="616" operator="equal">
      <formula>60%</formula>
    </cfRule>
    <cfRule type="cellIs" dxfId="3552" priority="617" operator="equal">
      <formula>40%</formula>
    </cfRule>
    <cfRule type="cellIs" dxfId="3551" priority="618" operator="equal">
      <formula>0.2</formula>
    </cfRule>
    <cfRule type="containsText" dxfId="3550" priority="619" operator="containsText" text="Extremo">
      <formula>NOT(ISERROR(SEARCH("Extremo",S12)))</formula>
    </cfRule>
    <cfRule type="containsText" dxfId="3549" priority="620" operator="containsText" text="Alto">
      <formula>NOT(ISERROR(SEARCH("Alto",S12)))</formula>
    </cfRule>
    <cfRule type="containsText" dxfId="3548" priority="621" operator="containsText" text="Bajo">
      <formula>NOT(ISERROR(SEARCH("Bajo",S12)))</formula>
    </cfRule>
    <cfRule type="containsText" dxfId="3547" priority="622" operator="containsText" text="Catastrófico">
      <formula>NOT(ISERROR(SEARCH("Catastrófico",S12)))</formula>
    </cfRule>
    <cfRule type="containsText" dxfId="3546" priority="623" operator="containsText" text="Mayor">
      <formula>NOT(ISERROR(SEARCH("Mayor",S12)))</formula>
    </cfRule>
    <cfRule type="containsText" dxfId="3545" priority="624" operator="containsText" text="Moderado">
      <formula>NOT(ISERROR(SEARCH("Moderado",S12)))</formula>
    </cfRule>
    <cfRule type="containsText" dxfId="3544" priority="625" operator="containsText" text="Menor">
      <formula>NOT(ISERROR(SEARCH("Menor",S12)))</formula>
    </cfRule>
    <cfRule type="containsText" dxfId="3543" priority="626" operator="containsText" text="Leve">
      <formula>NOT(ISERROR(SEARCH("Leve",S12)))</formula>
    </cfRule>
    <cfRule type="containsText" dxfId="3542" priority="627" operator="containsText" text="Muy a">
      <formula>NOT(ISERROR(SEARCH("Muy a",S12)))</formula>
    </cfRule>
    <cfRule type="containsText" dxfId="3541" priority="628" operator="containsText" text="Muy b">
      <formula>NOT(ISERROR(SEARCH("Muy b",S12)))</formula>
    </cfRule>
    <cfRule type="containsText" dxfId="3540" priority="629" operator="containsText" text="Baja">
      <formula>NOT(ISERROR(SEARCH("Baja",S12)))</formula>
    </cfRule>
    <cfRule type="containsText" dxfId="3539" priority="630" operator="containsText" text="Media">
      <formula>NOT(ISERROR(SEARCH("Media",S12)))</formula>
    </cfRule>
    <cfRule type="containsText" dxfId="3538" priority="631" operator="containsText" text="Alta">
      <formula>NOT(ISERROR(SEARCH("Alta",S12)))</formula>
    </cfRule>
  </conditionalFormatting>
  <conditionalFormatting sqref="AJ12:AK13">
    <cfRule type="containsText" dxfId="3537" priority="751" operator="containsText" text="BAJA">
      <formula>NOT(ISERROR(SEARCH("BAJA",AJ12)))</formula>
    </cfRule>
    <cfRule type="containsText" dxfId="3536" priority="752" operator="containsText" text="MEDIA">
      <formula>NOT(ISERROR(SEARCH("MEDIA",AJ12)))</formula>
    </cfRule>
    <cfRule type="containsText" dxfId="3535" priority="753" operator="containsText" text="ALTA">
      <formula>NOT(ISERROR(SEARCH("ALTA",AJ12)))</formula>
    </cfRule>
  </conditionalFormatting>
  <conditionalFormatting sqref="AR12">
    <cfRule type="containsText" dxfId="3534" priority="754" operator="containsText" text="BAJA">
      <formula>NOT(ISERROR(SEARCH("BAJA",AR12)))</formula>
    </cfRule>
    <cfRule type="containsText" dxfId="3533" priority="755" operator="containsText" text="MEDIA">
      <formula>NOT(ISERROR(SEARCH("MEDIA",AR12)))</formula>
    </cfRule>
    <cfRule type="containsText" dxfId="3532" priority="756" operator="containsText" text="ALTA">
      <formula>NOT(ISERROR(SEARCH("ALTA",AR12)))</formula>
    </cfRule>
  </conditionalFormatting>
  <conditionalFormatting sqref="AX12 Y12">
    <cfRule type="cellIs" dxfId="3531" priority="705" operator="equal">
      <formula>100%</formula>
    </cfRule>
    <cfRule type="cellIs" dxfId="3530" priority="706" operator="equal">
      <formula>80%</formula>
    </cfRule>
    <cfRule type="cellIs" dxfId="3529" priority="707" operator="equal">
      <formula>60%</formula>
    </cfRule>
    <cfRule type="cellIs" dxfId="3528" priority="708" operator="equal">
      <formula>40%</formula>
    </cfRule>
    <cfRule type="cellIs" dxfId="3527" priority="709" operator="equal">
      <formula>0.2</formula>
    </cfRule>
    <cfRule type="containsText" dxfId="3526" priority="723" operator="containsText" text="Extremo">
      <formula>NOT(ISERROR(SEARCH("Extremo",Y12)))</formula>
    </cfRule>
    <cfRule type="containsText" dxfId="3525" priority="724" operator="containsText" text="Alto">
      <formula>NOT(ISERROR(SEARCH("Alto",Y12)))</formula>
    </cfRule>
    <cfRule type="containsText" dxfId="3524" priority="725" operator="containsText" text="Bajo">
      <formula>NOT(ISERROR(SEARCH("Bajo",Y12)))</formula>
    </cfRule>
    <cfRule type="containsText" dxfId="3523" priority="736" operator="containsText" text="Catastrófico">
      <formula>NOT(ISERROR(SEARCH("Catastrófico",Y12)))</formula>
    </cfRule>
    <cfRule type="containsText" dxfId="3522" priority="737" operator="containsText" text="Mayor">
      <formula>NOT(ISERROR(SEARCH("Mayor",Y12)))</formula>
    </cfRule>
    <cfRule type="containsText" dxfId="3521" priority="738" operator="containsText" text="Moderado">
      <formula>NOT(ISERROR(SEARCH("Moderado",Y12)))</formula>
    </cfRule>
    <cfRule type="containsText" dxfId="3520" priority="739" operator="containsText" text="Menor">
      <formula>NOT(ISERROR(SEARCH("Menor",Y12)))</formula>
    </cfRule>
    <cfRule type="containsText" dxfId="3519" priority="740" operator="containsText" text="Leve">
      <formula>NOT(ISERROR(SEARCH("Leve",Y12)))</formula>
    </cfRule>
    <cfRule type="containsText" dxfId="3518" priority="746" operator="containsText" text="Muy a">
      <formula>NOT(ISERROR(SEARCH("Muy a",Y12)))</formula>
    </cfRule>
    <cfRule type="containsText" dxfId="3517" priority="747" operator="containsText" text="Muy b">
      <formula>NOT(ISERROR(SEARCH("Muy b",Y12)))</formula>
    </cfRule>
    <cfRule type="containsText" dxfId="3516" priority="748" operator="containsText" text="Baja">
      <formula>NOT(ISERROR(SEARCH("Baja",Y12)))</formula>
    </cfRule>
    <cfRule type="containsText" dxfId="3515" priority="749" operator="containsText" text="Media">
      <formula>NOT(ISERROR(SEARCH("Media",Y12)))</formula>
    </cfRule>
    <cfRule type="containsText" dxfId="3514" priority="750" operator="containsText" text="Alta">
      <formula>NOT(ISERROR(SEARCH("Alta",Y12)))</formula>
    </cfRule>
  </conditionalFormatting>
  <conditionalFormatting sqref="V12">
    <cfRule type="containsText" dxfId="3513" priority="741" operator="containsText" text="Muy a">
      <formula>NOT(ISERROR(SEARCH("Muy a",V12)))</formula>
    </cfRule>
    <cfRule type="containsText" dxfId="3512" priority="742" operator="containsText" text="Muy b">
      <formula>NOT(ISERROR(SEARCH("Muy b",V12)))</formula>
    </cfRule>
    <cfRule type="containsText" dxfId="3511" priority="743" operator="containsText" text="Baja">
      <formula>NOT(ISERROR(SEARCH("Baja",V12)))</formula>
    </cfRule>
    <cfRule type="containsText" dxfId="3510" priority="744" operator="containsText" text="Media">
      <formula>NOT(ISERROR(SEARCH("Media",V12)))</formula>
    </cfRule>
    <cfRule type="containsText" dxfId="3509" priority="745" operator="containsText" text="Alta">
      <formula>NOT(ISERROR(SEARCH("Alta",V12)))</formula>
    </cfRule>
  </conditionalFormatting>
  <conditionalFormatting sqref="X12">
    <cfRule type="containsText" dxfId="3508" priority="726" operator="containsText" text="Catastrófico">
      <formula>NOT(ISERROR(SEARCH("Catastrófico",X12)))</formula>
    </cfRule>
    <cfRule type="containsText" dxfId="3507" priority="727" operator="containsText" text="Mayor">
      <formula>NOT(ISERROR(SEARCH("Mayor",X12)))</formula>
    </cfRule>
    <cfRule type="containsText" dxfId="3506" priority="728" operator="containsText" text="Moderado">
      <formula>NOT(ISERROR(SEARCH("Moderado",X12)))</formula>
    </cfRule>
    <cfRule type="containsText" dxfId="3505" priority="729" operator="containsText" text="Menor">
      <formula>NOT(ISERROR(SEARCH("Menor",X12)))</formula>
    </cfRule>
    <cfRule type="containsText" dxfId="3504" priority="730" operator="containsText" text="Leve">
      <formula>NOT(ISERROR(SEARCH("Leve",X12)))</formula>
    </cfRule>
    <cfRule type="containsText" dxfId="3503" priority="731" operator="containsText" text="Muy a">
      <formula>NOT(ISERROR(SEARCH("Muy a",X12)))</formula>
    </cfRule>
    <cfRule type="containsText" dxfId="3502" priority="732" operator="containsText" text="Muy b">
      <formula>NOT(ISERROR(SEARCH("Muy b",X12)))</formula>
    </cfRule>
    <cfRule type="containsText" dxfId="3501" priority="733" operator="containsText" text="Baja">
      <formula>NOT(ISERROR(SEARCH("Baja",X12)))</formula>
    </cfRule>
    <cfRule type="containsText" dxfId="3500" priority="734" operator="containsText" text="Media">
      <formula>NOT(ISERROR(SEARCH("Media",X12)))</formula>
    </cfRule>
    <cfRule type="containsText" dxfId="3499" priority="735" operator="containsText" text="Alta">
      <formula>NOT(ISERROR(SEARCH("Alta",X12)))</formula>
    </cfRule>
  </conditionalFormatting>
  <conditionalFormatting sqref="Z12">
    <cfRule type="containsText" dxfId="3498" priority="710" operator="containsText" text="Extremo">
      <formula>NOT(ISERROR(SEARCH("Extremo",Z12)))</formula>
    </cfRule>
    <cfRule type="containsText" dxfId="3497" priority="711" operator="containsText" text="Alto">
      <formula>NOT(ISERROR(SEARCH("Alto",Z12)))</formula>
    </cfRule>
    <cfRule type="containsText" dxfId="3496" priority="712" operator="containsText" text="Bajo">
      <formula>NOT(ISERROR(SEARCH("Bajo",Z12)))</formula>
    </cfRule>
    <cfRule type="containsText" dxfId="3495" priority="713" operator="containsText" text="Catastrófico">
      <formula>NOT(ISERROR(SEARCH("Catastrófico",Z12)))</formula>
    </cfRule>
    <cfRule type="containsText" dxfId="3494" priority="714" operator="containsText" text="Mayor">
      <formula>NOT(ISERROR(SEARCH("Mayor",Z12)))</formula>
    </cfRule>
    <cfRule type="containsText" dxfId="3493" priority="715" operator="containsText" text="Moderado">
      <formula>NOT(ISERROR(SEARCH("Moderado",Z12)))</formula>
    </cfRule>
    <cfRule type="containsText" dxfId="3492" priority="716" operator="containsText" text="Menor">
      <formula>NOT(ISERROR(SEARCH("Menor",Z12)))</formula>
    </cfRule>
    <cfRule type="containsText" dxfId="3491" priority="717" operator="containsText" text="Leve">
      <formula>NOT(ISERROR(SEARCH("Leve",Z12)))</formula>
    </cfRule>
    <cfRule type="containsText" dxfId="3490" priority="718" operator="containsText" text="Muy a">
      <formula>NOT(ISERROR(SEARCH("Muy a",Z12)))</formula>
    </cfRule>
    <cfRule type="containsText" dxfId="3489" priority="719" operator="containsText" text="Muy b">
      <formula>NOT(ISERROR(SEARCH("Muy b",Z12)))</formula>
    </cfRule>
    <cfRule type="containsText" dxfId="3488" priority="720" operator="containsText" text="Baja">
      <formula>NOT(ISERROR(SEARCH("Baja",Z12)))</formula>
    </cfRule>
    <cfRule type="containsText" dxfId="3487" priority="721" operator="containsText" text="Media">
      <formula>NOT(ISERROR(SEARCH("Media",Z12)))</formula>
    </cfRule>
    <cfRule type="containsText" dxfId="3486" priority="722" operator="containsText" text="Alta">
      <formula>NOT(ISERROR(SEARCH("Alta",Z12)))</formula>
    </cfRule>
  </conditionalFormatting>
  <conditionalFormatting sqref="W12">
    <cfRule type="cellIs" dxfId="3485" priority="687" operator="equal">
      <formula>100%</formula>
    </cfRule>
    <cfRule type="cellIs" dxfId="3484" priority="688" operator="equal">
      <formula>80%</formula>
    </cfRule>
    <cfRule type="cellIs" dxfId="3483" priority="689" operator="equal">
      <formula>60%</formula>
    </cfRule>
    <cfRule type="cellIs" dxfId="3482" priority="690" operator="equal">
      <formula>40%</formula>
    </cfRule>
    <cfRule type="cellIs" dxfId="3481" priority="691" operator="equal">
      <formula>0.2</formula>
    </cfRule>
    <cfRule type="containsText" dxfId="3480" priority="692" operator="containsText" text="Extremo">
      <formula>NOT(ISERROR(SEARCH("Extremo",W12)))</formula>
    </cfRule>
    <cfRule type="containsText" dxfId="3479" priority="693" operator="containsText" text="Alto">
      <formula>NOT(ISERROR(SEARCH("Alto",W12)))</formula>
    </cfRule>
    <cfRule type="containsText" dxfId="3478" priority="694" operator="containsText" text="Bajo">
      <formula>NOT(ISERROR(SEARCH("Bajo",W12)))</formula>
    </cfRule>
    <cfRule type="containsText" dxfId="3477" priority="695" operator="containsText" text="Catastrófico">
      <formula>NOT(ISERROR(SEARCH("Catastrófico",W12)))</formula>
    </cfRule>
    <cfRule type="containsText" dxfId="3476" priority="696" operator="containsText" text="Mayor">
      <formula>NOT(ISERROR(SEARCH("Mayor",W12)))</formula>
    </cfRule>
    <cfRule type="containsText" dxfId="3475" priority="697" operator="containsText" text="Moderado">
      <formula>NOT(ISERROR(SEARCH("Moderado",W12)))</formula>
    </cfRule>
    <cfRule type="containsText" dxfId="3474" priority="698" operator="containsText" text="Menor">
      <formula>NOT(ISERROR(SEARCH("Menor",W12)))</formula>
    </cfRule>
    <cfRule type="containsText" dxfId="3473" priority="699" operator="containsText" text="Leve">
      <formula>NOT(ISERROR(SEARCH("Leve",W12)))</formula>
    </cfRule>
    <cfRule type="containsText" dxfId="3472" priority="700" operator="containsText" text="Muy a">
      <formula>NOT(ISERROR(SEARCH("Muy a",W12)))</formula>
    </cfRule>
    <cfRule type="containsText" dxfId="3471" priority="701" operator="containsText" text="Muy b">
      <formula>NOT(ISERROR(SEARCH("Muy b",W12)))</formula>
    </cfRule>
    <cfRule type="containsText" dxfId="3470" priority="702" operator="containsText" text="Baja">
      <formula>NOT(ISERROR(SEARCH("Baja",W12)))</formula>
    </cfRule>
    <cfRule type="containsText" dxfId="3469" priority="703" operator="containsText" text="Media">
      <formula>NOT(ISERROR(SEARCH("Media",W12)))</formula>
    </cfRule>
    <cfRule type="containsText" dxfId="3468" priority="704" operator="containsText" text="Alta">
      <formula>NOT(ISERROR(SEARCH("Alta",W12)))</formula>
    </cfRule>
  </conditionalFormatting>
  <conditionalFormatting sqref="AA12">
    <cfRule type="cellIs" dxfId="3467" priority="670" operator="equal">
      <formula>100%</formula>
    </cfRule>
    <cfRule type="cellIs" dxfId="3466" priority="671" operator="equal">
      <formula>75%</formula>
    </cfRule>
    <cfRule type="cellIs" dxfId="3465" priority="672" operator="equal">
      <formula>50%</formula>
    </cfRule>
    <cfRule type="cellIs" dxfId="3464" priority="673" operator="equal">
      <formula>25%</formula>
    </cfRule>
    <cfRule type="containsText" dxfId="3463" priority="674" operator="containsText" text="Extremo">
      <formula>NOT(ISERROR(SEARCH("Extremo",AA12)))</formula>
    </cfRule>
    <cfRule type="containsText" dxfId="3462" priority="675" operator="containsText" text="Alto">
      <formula>NOT(ISERROR(SEARCH("Alto",AA12)))</formula>
    </cfRule>
    <cfRule type="containsText" dxfId="3461" priority="676" operator="containsText" text="Bajo">
      <formula>NOT(ISERROR(SEARCH("Bajo",AA12)))</formula>
    </cfRule>
    <cfRule type="containsText" dxfId="3460" priority="677" operator="containsText" text="Catastrófico">
      <formula>NOT(ISERROR(SEARCH("Catastrófico",AA12)))</formula>
    </cfRule>
    <cfRule type="containsText" dxfId="3459" priority="678" operator="containsText" text="Mayor">
      <formula>NOT(ISERROR(SEARCH("Mayor",AA12)))</formula>
    </cfRule>
    <cfRule type="containsText" dxfId="3458" priority="679" operator="containsText" text="Moderado">
      <formula>NOT(ISERROR(SEARCH("Moderado",AA12)))</formula>
    </cfRule>
    <cfRule type="containsText" dxfId="3457" priority="680" operator="containsText" text="Menor">
      <formula>NOT(ISERROR(SEARCH("Menor",AA12)))</formula>
    </cfRule>
    <cfRule type="containsText" dxfId="3456" priority="681" operator="containsText" text="Leve">
      <formula>NOT(ISERROR(SEARCH("Leve",AA12)))</formula>
    </cfRule>
    <cfRule type="containsText" dxfId="3455" priority="682" operator="containsText" text="Muy a">
      <formula>NOT(ISERROR(SEARCH("Muy a",AA12)))</formula>
    </cfRule>
    <cfRule type="containsText" dxfId="3454" priority="683" operator="containsText" text="Muy b">
      <formula>NOT(ISERROR(SEARCH("Muy b",AA12)))</formula>
    </cfRule>
    <cfRule type="containsText" dxfId="3453" priority="684" operator="containsText" text="Baja">
      <formula>NOT(ISERROR(SEARCH("Baja",AA12)))</formula>
    </cfRule>
    <cfRule type="containsText" dxfId="3452" priority="685" operator="containsText" text="Media">
      <formula>NOT(ISERROR(SEARCH("Media",AA12)))</formula>
    </cfRule>
    <cfRule type="containsText" dxfId="3451" priority="686" operator="containsText" text="Alta">
      <formula>NOT(ISERROR(SEARCH("Alta",AA12)))</formula>
    </cfRule>
  </conditionalFormatting>
  <conditionalFormatting sqref="AU12">
    <cfRule type="containsText" dxfId="3450" priority="667" operator="containsText" text="BAJA">
      <formula>NOT(ISERROR(SEARCH("BAJA",AU12)))</formula>
    </cfRule>
    <cfRule type="containsText" dxfId="3449" priority="668" operator="containsText" text="MEDIA">
      <formula>NOT(ISERROR(SEARCH("MEDIA",AU12)))</formula>
    </cfRule>
    <cfRule type="containsText" dxfId="3448" priority="669" operator="containsText" text="ALTA">
      <formula>NOT(ISERROR(SEARCH("ALTA",AU12)))</formula>
    </cfRule>
  </conditionalFormatting>
  <conditionalFormatting sqref="AU13">
    <cfRule type="containsText" dxfId="3447" priority="664" operator="containsText" text="BAJA">
      <formula>NOT(ISERROR(SEARCH("BAJA",AU13)))</formula>
    </cfRule>
    <cfRule type="containsText" dxfId="3446" priority="665" operator="containsText" text="MEDIA">
      <formula>NOT(ISERROR(SEARCH("MEDIA",AU13)))</formula>
    </cfRule>
    <cfRule type="containsText" dxfId="3445" priority="666" operator="containsText" text="ALTA">
      <formula>NOT(ISERROR(SEARCH("ALTA",AU13)))</formula>
    </cfRule>
  </conditionalFormatting>
  <conditionalFormatting sqref="AW12">
    <cfRule type="cellIs" dxfId="3444" priority="646" operator="equal">
      <formula>100%</formula>
    </cfRule>
    <cfRule type="cellIs" dxfId="3443" priority="647" operator="equal">
      <formula>80%</formula>
    </cfRule>
    <cfRule type="cellIs" dxfId="3442" priority="648" operator="equal">
      <formula>60%</formula>
    </cfRule>
    <cfRule type="cellIs" dxfId="3441" priority="649" operator="equal">
      <formula>40%</formula>
    </cfRule>
    <cfRule type="cellIs" dxfId="3440" priority="650" operator="equal">
      <formula>0.2</formula>
    </cfRule>
    <cfRule type="containsText" dxfId="3439" priority="651" operator="containsText" text="Extremo">
      <formula>NOT(ISERROR(SEARCH("Extremo",AW12)))</formula>
    </cfRule>
    <cfRule type="containsText" dxfId="3438" priority="652" operator="containsText" text="Alto">
      <formula>NOT(ISERROR(SEARCH("Alto",AW12)))</formula>
    </cfRule>
    <cfRule type="containsText" dxfId="3437" priority="653" operator="containsText" text="Bajo">
      <formula>NOT(ISERROR(SEARCH("Bajo",AW12)))</formula>
    </cfRule>
    <cfRule type="containsText" dxfId="3436" priority="654" operator="containsText" text="Catastrófico">
      <formula>NOT(ISERROR(SEARCH("Catastrófico",AW12)))</formula>
    </cfRule>
    <cfRule type="containsText" dxfId="3435" priority="655" operator="containsText" text="Mayor">
      <formula>NOT(ISERROR(SEARCH("Mayor",AW12)))</formula>
    </cfRule>
    <cfRule type="containsText" dxfId="3434" priority="656" operator="containsText" text="Moderado">
      <formula>NOT(ISERROR(SEARCH("Moderado",AW12)))</formula>
    </cfRule>
    <cfRule type="containsText" dxfId="3433" priority="657" operator="containsText" text="Menor">
      <formula>NOT(ISERROR(SEARCH("Menor",AW12)))</formula>
    </cfRule>
    <cfRule type="containsText" dxfId="3432" priority="658" operator="containsText" text="Leve">
      <formula>NOT(ISERROR(SEARCH("Leve",AW12)))</formula>
    </cfRule>
    <cfRule type="containsText" dxfId="3431" priority="659" operator="containsText" text="Muy a">
      <formula>NOT(ISERROR(SEARCH("Muy a",AW12)))</formula>
    </cfRule>
    <cfRule type="containsText" dxfId="3430" priority="660" operator="containsText" text="Muy b">
      <formula>NOT(ISERROR(SEARCH("Muy b",AW12)))</formula>
    </cfRule>
    <cfRule type="containsText" dxfId="3429" priority="661" operator="containsText" text="Baja">
      <formula>NOT(ISERROR(SEARCH("Baja",AW12)))</formula>
    </cfRule>
    <cfRule type="containsText" dxfId="3428" priority="662" operator="containsText" text="Media">
      <formula>NOT(ISERROR(SEARCH("Media",AW12)))</formula>
    </cfRule>
    <cfRule type="containsText" dxfId="3427" priority="663" operator="containsText" text="Alta">
      <formula>NOT(ISERROR(SEARCH("Alta",AW12)))</formula>
    </cfRule>
  </conditionalFormatting>
  <conditionalFormatting sqref="AV12">
    <cfRule type="cellIs" dxfId="3426" priority="639" operator="greaterThan">
      <formula>75%</formula>
    </cfRule>
    <cfRule type="cellIs" dxfId="3425" priority="640" operator="between">
      <formula>51%</formula>
      <formula>75%</formula>
    </cfRule>
    <cfRule type="cellIs" dxfId="3424" priority="641" operator="between">
      <formula>26%</formula>
      <formula>50%</formula>
    </cfRule>
    <cfRule type="cellIs" dxfId="3423" priority="642" operator="between">
      <formula>0%</formula>
      <formula>25%</formula>
    </cfRule>
    <cfRule type="containsText" dxfId="3422" priority="643" operator="containsText" text="BAJA">
      <formula>NOT(ISERROR(SEARCH("BAJA",AV12)))</formula>
    </cfRule>
    <cfRule type="containsText" dxfId="3421" priority="644" operator="containsText" text="MEDIA">
      <formula>NOT(ISERROR(SEARCH("MEDIA",AV12)))</formula>
    </cfRule>
    <cfRule type="containsText" dxfId="3420" priority="645" operator="containsText" text="ALTA">
      <formula>NOT(ISERROR(SEARCH("ALTA",AV12)))</formula>
    </cfRule>
  </conditionalFormatting>
  <conditionalFormatting sqref="AV13">
    <cfRule type="cellIs" dxfId="3419" priority="632" operator="greaterThan">
      <formula>75%</formula>
    </cfRule>
    <cfRule type="cellIs" dxfId="3418" priority="633" operator="between">
      <formula>51%</formula>
      <formula>75%</formula>
    </cfRule>
    <cfRule type="cellIs" dxfId="3417" priority="634" operator="between">
      <formula>26%</formula>
      <formula>50%</formula>
    </cfRule>
    <cfRule type="cellIs" dxfId="3416" priority="635" operator="between">
      <formula>0%</formula>
      <formula>25%</formula>
    </cfRule>
    <cfRule type="containsText" dxfId="3415" priority="636" operator="containsText" text="BAJA">
      <formula>NOT(ISERROR(SEARCH("BAJA",AV13)))</formula>
    </cfRule>
    <cfRule type="containsText" dxfId="3414" priority="637" operator="containsText" text="MEDIA">
      <formula>NOT(ISERROR(SEARCH("MEDIA",AV13)))</formula>
    </cfRule>
    <cfRule type="containsText" dxfId="3413" priority="638" operator="containsText" text="ALTA">
      <formula>NOT(ISERROR(SEARCH("ALTA",AV13)))</formula>
    </cfRule>
  </conditionalFormatting>
  <conditionalFormatting sqref="T12">
    <cfRule type="cellIs" dxfId="3412" priority="596" operator="equal">
      <formula>100%</formula>
    </cfRule>
    <cfRule type="cellIs" dxfId="3411" priority="597" operator="equal">
      <formula>80%</formula>
    </cfRule>
    <cfRule type="cellIs" dxfId="3410" priority="598" operator="equal">
      <formula>60%</formula>
    </cfRule>
    <cfRule type="cellIs" dxfId="3409" priority="599" operator="equal">
      <formula>40%</formula>
    </cfRule>
    <cfRule type="cellIs" dxfId="3408" priority="600" operator="equal">
      <formula>0.2</formula>
    </cfRule>
    <cfRule type="containsText" dxfId="3407" priority="601" operator="containsText" text="Extremo">
      <formula>NOT(ISERROR(SEARCH("Extremo",T12)))</formula>
    </cfRule>
    <cfRule type="containsText" dxfId="3406" priority="602" operator="containsText" text="Alto">
      <formula>NOT(ISERROR(SEARCH("Alto",T12)))</formula>
    </cfRule>
    <cfRule type="containsText" dxfId="3405" priority="603" operator="containsText" text="Bajo">
      <formula>NOT(ISERROR(SEARCH("Bajo",T12)))</formula>
    </cfRule>
    <cfRule type="containsText" dxfId="3404" priority="604" operator="containsText" text="Catastrófico">
      <formula>NOT(ISERROR(SEARCH("Catastrófico",T12)))</formula>
    </cfRule>
    <cfRule type="containsText" dxfId="3403" priority="605" operator="containsText" text="Mayor">
      <formula>NOT(ISERROR(SEARCH("Mayor",T12)))</formula>
    </cfRule>
    <cfRule type="containsText" dxfId="3402" priority="606" operator="containsText" text="Moderado">
      <formula>NOT(ISERROR(SEARCH("Moderado",T12)))</formula>
    </cfRule>
    <cfRule type="containsText" dxfId="3401" priority="607" operator="containsText" text="Menor">
      <formula>NOT(ISERROR(SEARCH("Menor",T12)))</formula>
    </cfRule>
    <cfRule type="containsText" dxfId="3400" priority="608" operator="containsText" text="Leve">
      <formula>NOT(ISERROR(SEARCH("Leve",T12)))</formula>
    </cfRule>
    <cfRule type="containsText" dxfId="3399" priority="609" operator="containsText" text="Muy a">
      <formula>NOT(ISERROR(SEARCH("Muy a",T12)))</formula>
    </cfRule>
    <cfRule type="containsText" dxfId="3398" priority="610" operator="containsText" text="Muy b">
      <formula>NOT(ISERROR(SEARCH("Muy b",T12)))</formula>
    </cfRule>
    <cfRule type="containsText" dxfId="3397" priority="611" operator="containsText" text="Baja">
      <formula>NOT(ISERROR(SEARCH("Baja",T12)))</formula>
    </cfRule>
    <cfRule type="containsText" dxfId="3396" priority="612" operator="containsText" text="Media">
      <formula>NOT(ISERROR(SEARCH("Media",T12)))</formula>
    </cfRule>
    <cfRule type="containsText" dxfId="3395" priority="613" operator="containsText" text="Alta">
      <formula>NOT(ISERROR(SEARCH("Alta",T12)))</formula>
    </cfRule>
  </conditionalFormatting>
  <conditionalFormatting sqref="AN14">
    <cfRule type="containsText" dxfId="3394" priority="306" operator="containsText" text="BAJA">
      <formula>NOT(ISERROR(SEARCH("BAJA",AN14)))</formula>
    </cfRule>
    <cfRule type="containsText" dxfId="3393" priority="307" operator="containsText" text="MEDIA">
      <formula>NOT(ISERROR(SEARCH("MEDIA",AN14)))</formula>
    </cfRule>
    <cfRule type="containsText" dxfId="3392" priority="308" operator="containsText" text="ALTA">
      <formula>NOT(ISERROR(SEARCH("ALTA",AN14)))</formula>
    </cfRule>
  </conditionalFormatting>
  <conditionalFormatting sqref="AL14">
    <cfRule type="containsText" dxfId="3391" priority="309" operator="containsText" text="BAJA">
      <formula>NOT(ISERROR(SEARCH("BAJA",AL14)))</formula>
    </cfRule>
    <cfRule type="containsText" dxfId="3390" priority="310" operator="containsText" text="MEDIA">
      <formula>NOT(ISERROR(SEARCH("MEDIA",AL14)))</formula>
    </cfRule>
    <cfRule type="containsText" dxfId="3389" priority="311" operator="containsText" text="ALTA">
      <formula>NOT(ISERROR(SEARCH("ALTA",AL14)))</formula>
    </cfRule>
  </conditionalFormatting>
  <conditionalFormatting sqref="AD15">
    <cfRule type="containsText" dxfId="3388" priority="312" operator="containsText" text="BAJA">
      <formula>NOT(ISERROR(SEARCH("BAJA",AD15)))</formula>
    </cfRule>
    <cfRule type="containsText" dxfId="3387" priority="313" operator="containsText" text="MEDIA">
      <formula>NOT(ISERROR(SEARCH("MEDIA",AD15)))</formula>
    </cfRule>
    <cfRule type="containsText" dxfId="3386" priority="314" operator="containsText" text="ALTA">
      <formula>NOT(ISERROR(SEARCH("ALTA",AD15)))</formula>
    </cfRule>
  </conditionalFormatting>
  <conditionalFormatting sqref="AC14">
    <cfRule type="containsText" dxfId="3385" priority="315" operator="containsText" text="BAJA">
      <formula>NOT(ISERROR(SEARCH("BAJA",AC14)))</formula>
    </cfRule>
    <cfRule type="containsText" dxfId="3384" priority="316" operator="containsText" text="MEDIA">
      <formula>NOT(ISERROR(SEARCH("MEDIA",AC14)))</formula>
    </cfRule>
    <cfRule type="containsText" dxfId="3383" priority="317" operator="containsText" text="ALTA">
      <formula>NOT(ISERROR(SEARCH("ALTA",AC14)))</formula>
    </cfRule>
  </conditionalFormatting>
  <conditionalFormatting sqref="AD12">
    <cfRule type="containsText" dxfId="3382" priority="566" operator="containsText" text="BAJA">
      <formula>NOT(ISERROR(SEARCH("BAJA",AD12)))</formula>
    </cfRule>
    <cfRule type="containsText" dxfId="3381" priority="567" operator="containsText" text="MEDIA">
      <formula>NOT(ISERROR(SEARCH("MEDIA",AD12)))</formula>
    </cfRule>
    <cfRule type="containsText" dxfId="3380" priority="568" operator="containsText" text="ALTA">
      <formula>NOT(ISERROR(SEARCH("ALTA",AD12)))</formula>
    </cfRule>
  </conditionalFormatting>
  <conditionalFormatting sqref="AD13">
    <cfRule type="containsText" dxfId="3379" priority="563" operator="containsText" text="BAJA">
      <formula>NOT(ISERROR(SEARCH("BAJA",AD13)))</formula>
    </cfRule>
    <cfRule type="containsText" dxfId="3378" priority="564" operator="containsText" text="MEDIA">
      <formula>NOT(ISERROR(SEARCH("MEDIA",AD13)))</formula>
    </cfRule>
    <cfRule type="containsText" dxfId="3377" priority="565" operator="containsText" text="ALTA">
      <formula>NOT(ISERROR(SEARCH("ALTA",AD13)))</formula>
    </cfRule>
  </conditionalFormatting>
  <conditionalFormatting sqref="AC12">
    <cfRule type="containsText" dxfId="3376" priority="560" operator="containsText" text="BAJA">
      <formula>NOT(ISERROR(SEARCH("BAJA",AC12)))</formula>
    </cfRule>
    <cfRule type="containsText" dxfId="3375" priority="561" operator="containsText" text="MEDIA">
      <formula>NOT(ISERROR(SEARCH("MEDIA",AC12)))</formula>
    </cfRule>
    <cfRule type="containsText" dxfId="3374" priority="562" operator="containsText" text="ALTA">
      <formula>NOT(ISERROR(SEARCH("ALTA",AC12)))</formula>
    </cfRule>
  </conditionalFormatting>
  <conditionalFormatting sqref="AC13">
    <cfRule type="containsText" dxfId="3373" priority="557" operator="containsText" text="BAJA">
      <formula>NOT(ISERROR(SEARCH("BAJA",AC13)))</formula>
    </cfRule>
    <cfRule type="containsText" dxfId="3372" priority="558" operator="containsText" text="MEDIA">
      <formula>NOT(ISERROR(SEARCH("MEDIA",AC13)))</formula>
    </cfRule>
    <cfRule type="containsText" dxfId="3371" priority="559" operator="containsText" text="ALTA">
      <formula>NOT(ISERROR(SEARCH("ALTA",AC13)))</formula>
    </cfRule>
  </conditionalFormatting>
  <conditionalFormatting sqref="AL12">
    <cfRule type="containsText" dxfId="3370" priority="554" operator="containsText" text="BAJA">
      <formula>NOT(ISERROR(SEARCH("BAJA",AL12)))</formula>
    </cfRule>
    <cfRule type="containsText" dxfId="3369" priority="555" operator="containsText" text="MEDIA">
      <formula>NOT(ISERROR(SEARCH("MEDIA",AL12)))</formula>
    </cfRule>
    <cfRule type="containsText" dxfId="3368" priority="556" operator="containsText" text="ALTA">
      <formula>NOT(ISERROR(SEARCH("ALTA",AL12)))</formula>
    </cfRule>
  </conditionalFormatting>
  <conditionalFormatting sqref="AN12">
    <cfRule type="containsText" dxfId="3367" priority="551" operator="containsText" text="BAJA">
      <formula>NOT(ISERROR(SEARCH("BAJA",AN12)))</formula>
    </cfRule>
    <cfRule type="containsText" dxfId="3366" priority="552" operator="containsText" text="MEDIA">
      <formula>NOT(ISERROR(SEARCH("MEDIA",AN12)))</formula>
    </cfRule>
    <cfRule type="containsText" dxfId="3365" priority="553" operator="containsText" text="ALTA">
      <formula>NOT(ISERROR(SEARCH("ALTA",AN12)))</formula>
    </cfRule>
  </conditionalFormatting>
  <conditionalFormatting sqref="AN13">
    <cfRule type="containsText" dxfId="3364" priority="548" operator="containsText" text="BAJA">
      <formula>NOT(ISERROR(SEARCH("BAJA",AN13)))</formula>
    </cfRule>
    <cfRule type="containsText" dxfId="3363" priority="549" operator="containsText" text="MEDIA">
      <formula>NOT(ISERROR(SEARCH("MEDIA",AN13)))</formula>
    </cfRule>
    <cfRule type="containsText" dxfId="3362" priority="550" operator="containsText" text="ALTA">
      <formula>NOT(ISERROR(SEARCH("ALTA",AN13)))</formula>
    </cfRule>
  </conditionalFormatting>
  <conditionalFormatting sqref="AS12">
    <cfRule type="containsText" dxfId="3361" priority="545" operator="containsText" text="BAJA">
      <formula>NOT(ISERROR(SEARCH("BAJA",AS12)))</formula>
    </cfRule>
    <cfRule type="containsText" dxfId="3360" priority="546" operator="containsText" text="MEDIA">
      <formula>NOT(ISERROR(SEARCH("MEDIA",AS12)))</formula>
    </cfRule>
    <cfRule type="containsText" dxfId="3359" priority="547" operator="containsText" text="ALTA">
      <formula>NOT(ISERROR(SEARCH("ALTA",AS12)))</formula>
    </cfRule>
  </conditionalFormatting>
  <conditionalFormatting sqref="AS13">
    <cfRule type="containsText" dxfId="3358" priority="542" operator="containsText" text="BAJA">
      <formula>NOT(ISERROR(SEARCH("BAJA",AS13)))</formula>
    </cfRule>
    <cfRule type="containsText" dxfId="3357" priority="543" operator="containsText" text="MEDIA">
      <formula>NOT(ISERROR(SEARCH("MEDIA",AS13)))</formula>
    </cfRule>
    <cfRule type="containsText" dxfId="3356" priority="544" operator="containsText" text="ALTA">
      <formula>NOT(ISERROR(SEARCH("ALTA",AS13)))</formula>
    </cfRule>
  </conditionalFormatting>
  <conditionalFormatting sqref="AS12:AS13">
    <cfRule type="containsText" dxfId="3355" priority="539" operator="containsText" text="BAJA">
      <formula>NOT(ISERROR(SEARCH("BAJA",AS12)))</formula>
    </cfRule>
    <cfRule type="containsText" dxfId="3354" priority="540" operator="containsText" text="MEDIA">
      <formula>NOT(ISERROR(SEARCH("MEDIA",AS12)))</formula>
    </cfRule>
    <cfRule type="containsText" dxfId="3353" priority="541" operator="containsText" text="ALTA">
      <formula>NOT(ISERROR(SEARCH("ALTA",AS12)))</formula>
    </cfRule>
  </conditionalFormatting>
  <conditionalFormatting sqref="AP12">
    <cfRule type="containsText" dxfId="3352" priority="536" operator="containsText" text="BAJA">
      <formula>NOT(ISERROR(SEARCH("BAJA",AP12)))</formula>
    </cfRule>
    <cfRule type="containsText" dxfId="3351" priority="537" operator="containsText" text="MEDIA">
      <formula>NOT(ISERROR(SEARCH("MEDIA",AP12)))</formula>
    </cfRule>
    <cfRule type="containsText" dxfId="3350" priority="538" operator="containsText" text="ALTA">
      <formula>NOT(ISERROR(SEARCH("ALTA",AP12)))</formula>
    </cfRule>
  </conditionalFormatting>
  <conditionalFormatting sqref="AP13">
    <cfRule type="containsText" dxfId="3349" priority="533" operator="containsText" text="BAJA">
      <formula>NOT(ISERROR(SEARCH("BAJA",AP13)))</formula>
    </cfRule>
    <cfRule type="containsText" dxfId="3348" priority="534" operator="containsText" text="MEDIA">
      <formula>NOT(ISERROR(SEARCH("MEDIA",AP13)))</formula>
    </cfRule>
    <cfRule type="containsText" dxfId="3347" priority="535" operator="containsText" text="ALTA">
      <formula>NOT(ISERROR(SEARCH("ALTA",AP13)))</formula>
    </cfRule>
  </conditionalFormatting>
  <conditionalFormatting sqref="AQ12">
    <cfRule type="containsText" dxfId="3346" priority="530" operator="containsText" text="BAJA">
      <formula>NOT(ISERROR(SEARCH("BAJA",AQ12)))</formula>
    </cfRule>
    <cfRule type="containsText" dxfId="3345" priority="531" operator="containsText" text="MEDIA">
      <formula>NOT(ISERROR(SEARCH("MEDIA",AQ12)))</formula>
    </cfRule>
    <cfRule type="containsText" dxfId="3344" priority="532" operator="containsText" text="ALTA">
      <formula>NOT(ISERROR(SEARCH("ALTA",AQ12)))</formula>
    </cfRule>
  </conditionalFormatting>
  <conditionalFormatting sqref="AQ13">
    <cfRule type="containsText" dxfId="3343" priority="527" operator="containsText" text="BAJA">
      <formula>NOT(ISERROR(SEARCH("BAJA",AQ13)))</formula>
    </cfRule>
    <cfRule type="containsText" dxfId="3342" priority="528" operator="containsText" text="MEDIA">
      <formula>NOT(ISERROR(SEARCH("MEDIA",AQ13)))</formula>
    </cfRule>
    <cfRule type="containsText" dxfId="3341" priority="529" operator="containsText" text="ALTA">
      <formula>NOT(ISERROR(SEARCH("ALTA",AQ13)))</formula>
    </cfRule>
  </conditionalFormatting>
  <conditionalFormatting sqref="AJ14:AK18">
    <cfRule type="containsText" dxfId="3340" priority="521" operator="containsText" text="BAJA">
      <formula>NOT(ISERROR(SEARCH("BAJA",AJ14)))</formula>
    </cfRule>
    <cfRule type="containsText" dxfId="3339" priority="522" operator="containsText" text="MEDIA">
      <formula>NOT(ISERROR(SEARCH("MEDIA",AJ14)))</formula>
    </cfRule>
    <cfRule type="containsText" dxfId="3338" priority="523" operator="containsText" text="ALTA">
      <formula>NOT(ISERROR(SEARCH("ALTA",AJ14)))</formula>
    </cfRule>
  </conditionalFormatting>
  <conditionalFormatting sqref="AR14">
    <cfRule type="containsText" dxfId="3337" priority="524" operator="containsText" text="BAJA">
      <formula>NOT(ISERROR(SEARCH("BAJA",AR14)))</formula>
    </cfRule>
    <cfRule type="containsText" dxfId="3336" priority="525" operator="containsText" text="MEDIA">
      <formula>NOT(ISERROR(SEARCH("MEDIA",AR14)))</formula>
    </cfRule>
    <cfRule type="containsText" dxfId="3335" priority="526" operator="containsText" text="ALTA">
      <formula>NOT(ISERROR(SEARCH("ALTA",AR14)))</formula>
    </cfRule>
  </conditionalFormatting>
  <conditionalFormatting sqref="AX14">
    <cfRule type="cellIs" dxfId="3334" priority="472" operator="equal">
      <formula>100%</formula>
    </cfRule>
    <cfRule type="cellIs" dxfId="3333" priority="473" operator="equal">
      <formula>80%</formula>
    </cfRule>
    <cfRule type="cellIs" dxfId="3332" priority="474" operator="equal">
      <formula>60%</formula>
    </cfRule>
    <cfRule type="cellIs" dxfId="3331" priority="475" operator="equal">
      <formula>40%</formula>
    </cfRule>
    <cfRule type="cellIs" dxfId="3330" priority="476" operator="equal">
      <formula>0.2</formula>
    </cfRule>
    <cfRule type="containsText" dxfId="3329" priority="490" operator="containsText" text="Extremo">
      <formula>NOT(ISERROR(SEARCH("Extremo",AX14)))</formula>
    </cfRule>
    <cfRule type="containsText" dxfId="3328" priority="491" operator="containsText" text="Alto">
      <formula>NOT(ISERROR(SEARCH("Alto",AX14)))</formula>
    </cfRule>
    <cfRule type="containsText" dxfId="3327" priority="492" operator="containsText" text="Bajo">
      <formula>NOT(ISERROR(SEARCH("Bajo",AX14)))</formula>
    </cfRule>
    <cfRule type="containsText" dxfId="3326" priority="503" operator="containsText" text="Catastrófico">
      <formula>NOT(ISERROR(SEARCH("Catastrófico",AX14)))</formula>
    </cfRule>
    <cfRule type="containsText" dxfId="3325" priority="504" operator="containsText" text="Mayor">
      <formula>NOT(ISERROR(SEARCH("Mayor",AX14)))</formula>
    </cfRule>
    <cfRule type="containsText" dxfId="3324" priority="505" operator="containsText" text="Moderado">
      <formula>NOT(ISERROR(SEARCH("Moderado",AX14)))</formula>
    </cfRule>
    <cfRule type="containsText" dxfId="3323" priority="506" operator="containsText" text="Menor">
      <formula>NOT(ISERROR(SEARCH("Menor",AX14)))</formula>
    </cfRule>
    <cfRule type="containsText" dxfId="3322" priority="507" operator="containsText" text="Leve">
      <formula>NOT(ISERROR(SEARCH("Leve",AX14)))</formula>
    </cfRule>
    <cfRule type="containsText" dxfId="3321" priority="513" operator="containsText" text="Muy a">
      <formula>NOT(ISERROR(SEARCH("Muy a",AX14)))</formula>
    </cfRule>
    <cfRule type="containsText" dxfId="3320" priority="514" operator="containsText" text="Muy b">
      <formula>NOT(ISERROR(SEARCH("Muy b",AX14)))</formula>
    </cfRule>
    <cfRule type="containsText" dxfId="3319" priority="515" operator="containsText" text="Baja">
      <formula>NOT(ISERROR(SEARCH("Baja",AX14)))</formula>
    </cfRule>
    <cfRule type="containsText" dxfId="3318" priority="516" operator="containsText" text="Media">
      <formula>NOT(ISERROR(SEARCH("Media",AX14)))</formula>
    </cfRule>
    <cfRule type="containsText" dxfId="3317" priority="517" operator="containsText" text="Alta">
      <formula>NOT(ISERROR(SEARCH("Alta",AX14)))</formula>
    </cfRule>
  </conditionalFormatting>
  <conditionalFormatting sqref="V14">
    <cfRule type="containsText" dxfId="3316" priority="508" operator="containsText" text="Muy a">
      <formula>NOT(ISERROR(SEARCH("Muy a",V14)))</formula>
    </cfRule>
    <cfRule type="containsText" dxfId="3315" priority="509" operator="containsText" text="Muy b">
      <formula>NOT(ISERROR(SEARCH("Muy b",V14)))</formula>
    </cfRule>
    <cfRule type="containsText" dxfId="3314" priority="510" operator="containsText" text="Baja">
      <formula>NOT(ISERROR(SEARCH("Baja",V14)))</formula>
    </cfRule>
    <cfRule type="containsText" dxfId="3313" priority="511" operator="containsText" text="Media">
      <formula>NOT(ISERROR(SEARCH("Media",V14)))</formula>
    </cfRule>
    <cfRule type="containsText" dxfId="3312" priority="512" operator="containsText" text="Alta">
      <formula>NOT(ISERROR(SEARCH("Alta",V14)))</formula>
    </cfRule>
  </conditionalFormatting>
  <conditionalFormatting sqref="X14">
    <cfRule type="containsText" dxfId="3311" priority="493" operator="containsText" text="Catastrófico">
      <formula>NOT(ISERROR(SEARCH("Catastrófico",X14)))</formula>
    </cfRule>
    <cfRule type="containsText" dxfId="3310" priority="494" operator="containsText" text="Mayor">
      <formula>NOT(ISERROR(SEARCH("Mayor",X14)))</formula>
    </cfRule>
    <cfRule type="containsText" dxfId="3309" priority="495" operator="containsText" text="Moderado">
      <formula>NOT(ISERROR(SEARCH("Moderado",X14)))</formula>
    </cfRule>
    <cfRule type="containsText" dxfId="3308" priority="496" operator="containsText" text="Menor">
      <formula>NOT(ISERROR(SEARCH("Menor",X14)))</formula>
    </cfRule>
    <cfRule type="containsText" dxfId="3307" priority="497" operator="containsText" text="Leve">
      <formula>NOT(ISERROR(SEARCH("Leve",X14)))</formula>
    </cfRule>
    <cfRule type="containsText" dxfId="3306" priority="498" operator="containsText" text="Muy a">
      <formula>NOT(ISERROR(SEARCH("Muy a",X14)))</formula>
    </cfRule>
    <cfRule type="containsText" dxfId="3305" priority="499" operator="containsText" text="Muy b">
      <formula>NOT(ISERROR(SEARCH("Muy b",X14)))</formula>
    </cfRule>
    <cfRule type="containsText" dxfId="3304" priority="500" operator="containsText" text="Baja">
      <formula>NOT(ISERROR(SEARCH("Baja",X14)))</formula>
    </cfRule>
    <cfRule type="containsText" dxfId="3303" priority="501" operator="containsText" text="Media">
      <formula>NOT(ISERROR(SEARCH("Media",X14)))</formula>
    </cfRule>
    <cfRule type="containsText" dxfId="3302" priority="502" operator="containsText" text="Alta">
      <formula>NOT(ISERROR(SEARCH("Alta",X14)))</formula>
    </cfRule>
  </conditionalFormatting>
  <conditionalFormatting sqref="Z14">
    <cfRule type="containsText" dxfId="3301" priority="477" operator="containsText" text="Extremo">
      <formula>NOT(ISERROR(SEARCH("Extremo",Z14)))</formula>
    </cfRule>
    <cfRule type="containsText" dxfId="3300" priority="478" operator="containsText" text="Alto">
      <formula>NOT(ISERROR(SEARCH("Alto",Z14)))</formula>
    </cfRule>
    <cfRule type="containsText" dxfId="3299" priority="479" operator="containsText" text="Bajo">
      <formula>NOT(ISERROR(SEARCH("Bajo",Z14)))</formula>
    </cfRule>
    <cfRule type="containsText" dxfId="3298" priority="480" operator="containsText" text="Catastrófico">
      <formula>NOT(ISERROR(SEARCH("Catastrófico",Z14)))</formula>
    </cfRule>
    <cfRule type="containsText" dxfId="3297" priority="481" operator="containsText" text="Mayor">
      <formula>NOT(ISERROR(SEARCH("Mayor",Z14)))</formula>
    </cfRule>
    <cfRule type="containsText" dxfId="3296" priority="482" operator="containsText" text="Moderado">
      <formula>NOT(ISERROR(SEARCH("Moderado",Z14)))</formula>
    </cfRule>
    <cfRule type="containsText" dxfId="3295" priority="483" operator="containsText" text="Menor">
      <formula>NOT(ISERROR(SEARCH("Menor",Z14)))</formula>
    </cfRule>
    <cfRule type="containsText" dxfId="3294" priority="484" operator="containsText" text="Leve">
      <formula>NOT(ISERROR(SEARCH("Leve",Z14)))</formula>
    </cfRule>
    <cfRule type="containsText" dxfId="3293" priority="485" operator="containsText" text="Muy a">
      <formula>NOT(ISERROR(SEARCH("Muy a",Z14)))</formula>
    </cfRule>
    <cfRule type="containsText" dxfId="3292" priority="486" operator="containsText" text="Muy b">
      <formula>NOT(ISERROR(SEARCH("Muy b",Z14)))</formula>
    </cfRule>
    <cfRule type="containsText" dxfId="3291" priority="487" operator="containsText" text="Baja">
      <formula>NOT(ISERROR(SEARCH("Baja",Z14)))</formula>
    </cfRule>
    <cfRule type="containsText" dxfId="3290" priority="488" operator="containsText" text="Media">
      <formula>NOT(ISERROR(SEARCH("Media",Z14)))</formula>
    </cfRule>
    <cfRule type="containsText" dxfId="3289" priority="489" operator="containsText" text="Alta">
      <formula>NOT(ISERROR(SEARCH("Alta",Z14)))</formula>
    </cfRule>
  </conditionalFormatting>
  <conditionalFormatting sqref="Y14">
    <cfRule type="cellIs" dxfId="3288" priority="454" operator="equal">
      <formula>100%</formula>
    </cfRule>
    <cfRule type="cellIs" dxfId="3287" priority="455" operator="equal">
      <formula>80%</formula>
    </cfRule>
    <cfRule type="cellIs" dxfId="3286" priority="456" operator="equal">
      <formula>60%</formula>
    </cfRule>
    <cfRule type="cellIs" dxfId="3285" priority="457" operator="equal">
      <formula>40%</formula>
    </cfRule>
    <cfRule type="cellIs" dxfId="3284" priority="458" operator="equal">
      <formula>0.2</formula>
    </cfRule>
    <cfRule type="containsText" dxfId="3283" priority="459" operator="containsText" text="Extremo">
      <formula>NOT(ISERROR(SEARCH("Extremo",Y14)))</formula>
    </cfRule>
    <cfRule type="containsText" dxfId="3282" priority="460" operator="containsText" text="Alto">
      <formula>NOT(ISERROR(SEARCH("Alto",Y14)))</formula>
    </cfRule>
    <cfRule type="containsText" dxfId="3281" priority="461" operator="containsText" text="Bajo">
      <formula>NOT(ISERROR(SEARCH("Bajo",Y14)))</formula>
    </cfRule>
    <cfRule type="containsText" dxfId="3280" priority="462" operator="containsText" text="Catastrófico">
      <formula>NOT(ISERROR(SEARCH("Catastrófico",Y14)))</formula>
    </cfRule>
    <cfRule type="containsText" dxfId="3279" priority="463" operator="containsText" text="Mayor">
      <formula>NOT(ISERROR(SEARCH("Mayor",Y14)))</formula>
    </cfRule>
    <cfRule type="containsText" dxfId="3278" priority="464" operator="containsText" text="Moderado">
      <formula>NOT(ISERROR(SEARCH("Moderado",Y14)))</formula>
    </cfRule>
    <cfRule type="containsText" dxfId="3277" priority="465" operator="containsText" text="Menor">
      <formula>NOT(ISERROR(SEARCH("Menor",Y14)))</formula>
    </cfRule>
    <cfRule type="containsText" dxfId="3276" priority="466" operator="containsText" text="Leve">
      <formula>NOT(ISERROR(SEARCH("Leve",Y14)))</formula>
    </cfRule>
    <cfRule type="containsText" dxfId="3275" priority="467" operator="containsText" text="Muy a">
      <formula>NOT(ISERROR(SEARCH("Muy a",Y14)))</formula>
    </cfRule>
    <cfRule type="containsText" dxfId="3274" priority="468" operator="containsText" text="Muy b">
      <formula>NOT(ISERROR(SEARCH("Muy b",Y14)))</formula>
    </cfRule>
    <cfRule type="containsText" dxfId="3273" priority="469" operator="containsText" text="Baja">
      <formula>NOT(ISERROR(SEARCH("Baja",Y14)))</formula>
    </cfRule>
    <cfRule type="containsText" dxfId="3272" priority="470" operator="containsText" text="Media">
      <formula>NOT(ISERROR(SEARCH("Media",Y14)))</formula>
    </cfRule>
    <cfRule type="containsText" dxfId="3271" priority="471" operator="containsText" text="Alta">
      <formula>NOT(ISERROR(SEARCH("Alta",Y14)))</formula>
    </cfRule>
  </conditionalFormatting>
  <conditionalFormatting sqref="W14">
    <cfRule type="cellIs" dxfId="3270" priority="436" operator="equal">
      <formula>100%</formula>
    </cfRule>
    <cfRule type="cellIs" dxfId="3269" priority="437" operator="equal">
      <formula>80%</formula>
    </cfRule>
    <cfRule type="cellIs" dxfId="3268" priority="438" operator="equal">
      <formula>60%</formula>
    </cfRule>
    <cfRule type="cellIs" dxfId="3267" priority="439" operator="equal">
      <formula>40%</formula>
    </cfRule>
    <cfRule type="cellIs" dxfId="3266" priority="440" operator="equal">
      <formula>0.2</formula>
    </cfRule>
    <cfRule type="containsText" dxfId="3265" priority="441" operator="containsText" text="Extremo">
      <formula>NOT(ISERROR(SEARCH("Extremo",W14)))</formula>
    </cfRule>
    <cfRule type="containsText" dxfId="3264" priority="442" operator="containsText" text="Alto">
      <formula>NOT(ISERROR(SEARCH("Alto",W14)))</formula>
    </cfRule>
    <cfRule type="containsText" dxfId="3263" priority="443" operator="containsText" text="Bajo">
      <formula>NOT(ISERROR(SEARCH("Bajo",W14)))</formula>
    </cfRule>
    <cfRule type="containsText" dxfId="3262" priority="444" operator="containsText" text="Catastrófico">
      <formula>NOT(ISERROR(SEARCH("Catastrófico",W14)))</formula>
    </cfRule>
    <cfRule type="containsText" dxfId="3261" priority="445" operator="containsText" text="Mayor">
      <formula>NOT(ISERROR(SEARCH("Mayor",W14)))</formula>
    </cfRule>
    <cfRule type="containsText" dxfId="3260" priority="446" operator="containsText" text="Moderado">
      <formula>NOT(ISERROR(SEARCH("Moderado",W14)))</formula>
    </cfRule>
    <cfRule type="containsText" dxfId="3259" priority="447" operator="containsText" text="Menor">
      <formula>NOT(ISERROR(SEARCH("Menor",W14)))</formula>
    </cfRule>
    <cfRule type="containsText" dxfId="3258" priority="448" operator="containsText" text="Leve">
      <formula>NOT(ISERROR(SEARCH("Leve",W14)))</formula>
    </cfRule>
    <cfRule type="containsText" dxfId="3257" priority="449" operator="containsText" text="Muy a">
      <formula>NOT(ISERROR(SEARCH("Muy a",W14)))</formula>
    </cfRule>
    <cfRule type="containsText" dxfId="3256" priority="450" operator="containsText" text="Muy b">
      <formula>NOT(ISERROR(SEARCH("Muy b",W14)))</formula>
    </cfRule>
    <cfRule type="containsText" dxfId="3255" priority="451" operator="containsText" text="Baja">
      <formula>NOT(ISERROR(SEARCH("Baja",W14)))</formula>
    </cfRule>
    <cfRule type="containsText" dxfId="3254" priority="452" operator="containsText" text="Media">
      <formula>NOT(ISERROR(SEARCH("Media",W14)))</formula>
    </cfRule>
    <cfRule type="containsText" dxfId="3253" priority="453" operator="containsText" text="Alta">
      <formula>NOT(ISERROR(SEARCH("Alta",W14)))</formula>
    </cfRule>
  </conditionalFormatting>
  <conditionalFormatting sqref="AA14">
    <cfRule type="cellIs" dxfId="3252" priority="419" operator="equal">
      <formula>100%</formula>
    </cfRule>
    <cfRule type="cellIs" dxfId="3251" priority="420" operator="equal">
      <formula>75%</formula>
    </cfRule>
    <cfRule type="cellIs" dxfId="3250" priority="421" operator="equal">
      <formula>50%</formula>
    </cfRule>
    <cfRule type="cellIs" dxfId="3249" priority="422" operator="equal">
      <formula>25%</formula>
    </cfRule>
    <cfRule type="containsText" dxfId="3248" priority="423" operator="containsText" text="Extremo">
      <formula>NOT(ISERROR(SEARCH("Extremo",AA14)))</formula>
    </cfRule>
    <cfRule type="containsText" dxfId="3247" priority="424" operator="containsText" text="Alto">
      <formula>NOT(ISERROR(SEARCH("Alto",AA14)))</formula>
    </cfRule>
    <cfRule type="containsText" dxfId="3246" priority="425" operator="containsText" text="Bajo">
      <formula>NOT(ISERROR(SEARCH("Bajo",AA14)))</formula>
    </cfRule>
    <cfRule type="containsText" dxfId="3245" priority="426" operator="containsText" text="Catastrófico">
      <formula>NOT(ISERROR(SEARCH("Catastrófico",AA14)))</formula>
    </cfRule>
    <cfRule type="containsText" dxfId="3244" priority="427" operator="containsText" text="Mayor">
      <formula>NOT(ISERROR(SEARCH("Mayor",AA14)))</formula>
    </cfRule>
    <cfRule type="containsText" dxfId="3243" priority="428" operator="containsText" text="Moderado">
      <formula>NOT(ISERROR(SEARCH("Moderado",AA14)))</formula>
    </cfRule>
    <cfRule type="containsText" dxfId="3242" priority="429" operator="containsText" text="Menor">
      <formula>NOT(ISERROR(SEARCH("Menor",AA14)))</formula>
    </cfRule>
    <cfRule type="containsText" dxfId="3241" priority="430" operator="containsText" text="Leve">
      <formula>NOT(ISERROR(SEARCH("Leve",AA14)))</formula>
    </cfRule>
    <cfRule type="containsText" dxfId="3240" priority="431" operator="containsText" text="Muy a">
      <formula>NOT(ISERROR(SEARCH("Muy a",AA14)))</formula>
    </cfRule>
    <cfRule type="containsText" dxfId="3239" priority="432" operator="containsText" text="Muy b">
      <formula>NOT(ISERROR(SEARCH("Muy b",AA14)))</formula>
    </cfRule>
    <cfRule type="containsText" dxfId="3238" priority="433" operator="containsText" text="Baja">
      <formula>NOT(ISERROR(SEARCH("Baja",AA14)))</formula>
    </cfRule>
    <cfRule type="containsText" dxfId="3237" priority="434" operator="containsText" text="Media">
      <formula>NOT(ISERROR(SEARCH("Media",AA14)))</formula>
    </cfRule>
    <cfRule type="containsText" dxfId="3236" priority="435" operator="containsText" text="Alta">
      <formula>NOT(ISERROR(SEARCH("Alta",AA14)))</formula>
    </cfRule>
  </conditionalFormatting>
  <conditionalFormatting sqref="AU14">
    <cfRule type="containsText" dxfId="3235" priority="416" operator="containsText" text="BAJA">
      <formula>NOT(ISERROR(SEARCH("BAJA",AU14)))</formula>
    </cfRule>
    <cfRule type="containsText" dxfId="3234" priority="417" operator="containsText" text="MEDIA">
      <formula>NOT(ISERROR(SEARCH("MEDIA",AU14)))</formula>
    </cfRule>
    <cfRule type="containsText" dxfId="3233" priority="418" operator="containsText" text="ALTA">
      <formula>NOT(ISERROR(SEARCH("ALTA",AU14)))</formula>
    </cfRule>
  </conditionalFormatting>
  <conditionalFormatting sqref="AU15:AU18">
    <cfRule type="containsText" dxfId="3232" priority="413" operator="containsText" text="BAJA">
      <formula>NOT(ISERROR(SEARCH("BAJA",AU15)))</formula>
    </cfRule>
    <cfRule type="containsText" dxfId="3231" priority="414" operator="containsText" text="MEDIA">
      <formula>NOT(ISERROR(SEARCH("MEDIA",AU15)))</formula>
    </cfRule>
    <cfRule type="containsText" dxfId="3230" priority="415" operator="containsText" text="ALTA">
      <formula>NOT(ISERROR(SEARCH("ALTA",AU15)))</formula>
    </cfRule>
  </conditionalFormatting>
  <conditionalFormatting sqref="AW14">
    <cfRule type="cellIs" dxfId="3229" priority="395" operator="equal">
      <formula>100%</formula>
    </cfRule>
    <cfRule type="cellIs" dxfId="3228" priority="396" operator="equal">
      <formula>80%</formula>
    </cfRule>
    <cfRule type="cellIs" dxfId="3227" priority="397" operator="equal">
      <formula>60%</formula>
    </cfRule>
    <cfRule type="cellIs" dxfId="3226" priority="398" operator="equal">
      <formula>40%</formula>
    </cfRule>
    <cfRule type="cellIs" dxfId="3225" priority="399" operator="equal">
      <formula>0.2</formula>
    </cfRule>
    <cfRule type="containsText" dxfId="3224" priority="400" operator="containsText" text="Extremo">
      <formula>NOT(ISERROR(SEARCH("Extremo",AW14)))</formula>
    </cfRule>
    <cfRule type="containsText" dxfId="3223" priority="401" operator="containsText" text="Alto">
      <formula>NOT(ISERROR(SEARCH("Alto",AW14)))</formula>
    </cfRule>
    <cfRule type="containsText" dxfId="3222" priority="402" operator="containsText" text="Bajo">
      <formula>NOT(ISERROR(SEARCH("Bajo",AW14)))</formula>
    </cfRule>
    <cfRule type="containsText" dxfId="3221" priority="403" operator="containsText" text="Catastrófico">
      <formula>NOT(ISERROR(SEARCH("Catastrófico",AW14)))</formula>
    </cfRule>
    <cfRule type="containsText" dxfId="3220" priority="404" operator="containsText" text="Mayor">
      <formula>NOT(ISERROR(SEARCH("Mayor",AW14)))</formula>
    </cfRule>
    <cfRule type="containsText" dxfId="3219" priority="405" operator="containsText" text="Moderado">
      <formula>NOT(ISERROR(SEARCH("Moderado",AW14)))</formula>
    </cfRule>
    <cfRule type="containsText" dxfId="3218" priority="406" operator="containsText" text="Menor">
      <formula>NOT(ISERROR(SEARCH("Menor",AW14)))</formula>
    </cfRule>
    <cfRule type="containsText" dxfId="3217" priority="407" operator="containsText" text="Leve">
      <formula>NOT(ISERROR(SEARCH("Leve",AW14)))</formula>
    </cfRule>
    <cfRule type="containsText" dxfId="3216" priority="408" operator="containsText" text="Muy a">
      <formula>NOT(ISERROR(SEARCH("Muy a",AW14)))</formula>
    </cfRule>
    <cfRule type="containsText" dxfId="3215" priority="409" operator="containsText" text="Muy b">
      <formula>NOT(ISERROR(SEARCH("Muy b",AW14)))</formula>
    </cfRule>
    <cfRule type="containsText" dxfId="3214" priority="410" operator="containsText" text="Baja">
      <formula>NOT(ISERROR(SEARCH("Baja",AW14)))</formula>
    </cfRule>
    <cfRule type="containsText" dxfId="3213" priority="411" operator="containsText" text="Media">
      <formula>NOT(ISERROR(SEARCH("Media",AW14)))</formula>
    </cfRule>
    <cfRule type="containsText" dxfId="3212" priority="412" operator="containsText" text="Alta">
      <formula>NOT(ISERROR(SEARCH("Alta",AW14)))</formula>
    </cfRule>
  </conditionalFormatting>
  <conditionalFormatting sqref="AV14">
    <cfRule type="cellIs" dxfId="3211" priority="388" operator="greaterThan">
      <formula>75%</formula>
    </cfRule>
    <cfRule type="cellIs" dxfId="3210" priority="389" operator="between">
      <formula>51%</formula>
      <formula>75%</formula>
    </cfRule>
    <cfRule type="cellIs" dxfId="3209" priority="390" operator="between">
      <formula>26%</formula>
      <formula>50%</formula>
    </cfRule>
    <cfRule type="cellIs" dxfId="3208" priority="391" operator="between">
      <formula>0%</formula>
      <formula>25%</formula>
    </cfRule>
    <cfRule type="containsText" dxfId="3207" priority="392" operator="containsText" text="BAJA">
      <formula>NOT(ISERROR(SEARCH("BAJA",AV14)))</formula>
    </cfRule>
    <cfRule type="containsText" dxfId="3206" priority="393" operator="containsText" text="MEDIA">
      <formula>NOT(ISERROR(SEARCH("MEDIA",AV14)))</formula>
    </cfRule>
    <cfRule type="containsText" dxfId="3205" priority="394" operator="containsText" text="ALTA">
      <formula>NOT(ISERROR(SEARCH("ALTA",AV14)))</formula>
    </cfRule>
  </conditionalFormatting>
  <conditionalFormatting sqref="AV15:AV18">
    <cfRule type="cellIs" dxfId="3204" priority="381" operator="greaterThan">
      <formula>75%</formula>
    </cfRule>
    <cfRule type="cellIs" dxfId="3203" priority="382" operator="between">
      <formula>51%</formula>
      <formula>75%</formula>
    </cfRule>
    <cfRule type="cellIs" dxfId="3202" priority="383" operator="between">
      <formula>26%</formula>
      <formula>50%</formula>
    </cfRule>
    <cfRule type="cellIs" dxfId="3201" priority="384" operator="between">
      <formula>0%</formula>
      <formula>25%</formula>
    </cfRule>
    <cfRule type="containsText" dxfId="3200" priority="385" operator="containsText" text="BAJA">
      <formula>NOT(ISERROR(SEARCH("BAJA",AV15)))</formula>
    </cfRule>
    <cfRule type="containsText" dxfId="3199" priority="386" operator="containsText" text="MEDIA">
      <formula>NOT(ISERROR(SEARCH("MEDIA",AV15)))</formula>
    </cfRule>
    <cfRule type="containsText" dxfId="3198" priority="387" operator="containsText" text="ALTA">
      <formula>NOT(ISERROR(SEARCH("ALTA",AV15)))</formula>
    </cfRule>
  </conditionalFormatting>
  <conditionalFormatting sqref="S14">
    <cfRule type="cellIs" dxfId="3197" priority="339" operator="equal">
      <formula>100%</formula>
    </cfRule>
    <cfRule type="cellIs" dxfId="3196" priority="340" operator="equal">
      <formula>80%</formula>
    </cfRule>
    <cfRule type="cellIs" dxfId="3195" priority="341" operator="equal">
      <formula>60%</formula>
    </cfRule>
    <cfRule type="cellIs" dxfId="3194" priority="342" operator="equal">
      <formula>40%</formula>
    </cfRule>
    <cfRule type="cellIs" dxfId="3193" priority="343" operator="equal">
      <formula>0.2</formula>
    </cfRule>
    <cfRule type="containsText" dxfId="3192" priority="344" operator="containsText" text="Extremo">
      <formula>NOT(ISERROR(SEARCH("Extremo",S14)))</formula>
    </cfRule>
    <cfRule type="containsText" dxfId="3191" priority="345" operator="containsText" text="Alto">
      <formula>NOT(ISERROR(SEARCH("Alto",S14)))</formula>
    </cfRule>
    <cfRule type="containsText" dxfId="3190" priority="346" operator="containsText" text="Bajo">
      <formula>NOT(ISERROR(SEARCH("Bajo",S14)))</formula>
    </cfRule>
    <cfRule type="containsText" dxfId="3189" priority="347" operator="containsText" text="Catastrófico">
      <formula>NOT(ISERROR(SEARCH("Catastrófico",S14)))</formula>
    </cfRule>
    <cfRule type="containsText" dxfId="3188" priority="348" operator="containsText" text="Mayor">
      <formula>NOT(ISERROR(SEARCH("Mayor",S14)))</formula>
    </cfRule>
    <cfRule type="containsText" dxfId="3187" priority="349" operator="containsText" text="Moderado">
      <formula>NOT(ISERROR(SEARCH("Moderado",S14)))</formula>
    </cfRule>
    <cfRule type="containsText" dxfId="3186" priority="350" operator="containsText" text="Menor">
      <formula>NOT(ISERROR(SEARCH("Menor",S14)))</formula>
    </cfRule>
    <cfRule type="containsText" dxfId="3185" priority="351" operator="containsText" text="Leve">
      <formula>NOT(ISERROR(SEARCH("Leve",S14)))</formula>
    </cfRule>
    <cfRule type="containsText" dxfId="3184" priority="352" operator="containsText" text="Muy a">
      <formula>NOT(ISERROR(SEARCH("Muy a",S14)))</formula>
    </cfRule>
    <cfRule type="containsText" dxfId="3183" priority="353" operator="containsText" text="Muy b">
      <formula>NOT(ISERROR(SEARCH("Muy b",S14)))</formula>
    </cfRule>
    <cfRule type="containsText" dxfId="3182" priority="354" operator="containsText" text="Baja">
      <formula>NOT(ISERROR(SEARCH("Baja",S14)))</formula>
    </cfRule>
    <cfRule type="containsText" dxfId="3181" priority="355" operator="containsText" text="Media">
      <formula>NOT(ISERROR(SEARCH("Media",S14)))</formula>
    </cfRule>
    <cfRule type="containsText" dxfId="3180" priority="356" operator="containsText" text="Alta">
      <formula>NOT(ISERROR(SEARCH("Alta",S14)))</formula>
    </cfRule>
  </conditionalFormatting>
  <conditionalFormatting sqref="T14">
    <cfRule type="cellIs" dxfId="3179" priority="321" operator="equal">
      <formula>100%</formula>
    </cfRule>
    <cfRule type="cellIs" dxfId="3178" priority="322" operator="equal">
      <formula>80%</formula>
    </cfRule>
    <cfRule type="cellIs" dxfId="3177" priority="323" operator="equal">
      <formula>60%</formula>
    </cfRule>
    <cfRule type="cellIs" dxfId="3176" priority="324" operator="equal">
      <formula>40%</formula>
    </cfRule>
    <cfRule type="cellIs" dxfId="3175" priority="325" operator="equal">
      <formula>0.2</formula>
    </cfRule>
    <cfRule type="containsText" dxfId="3174" priority="326" operator="containsText" text="Extremo">
      <formula>NOT(ISERROR(SEARCH("Extremo",T14)))</formula>
    </cfRule>
    <cfRule type="containsText" dxfId="3173" priority="327" operator="containsText" text="Alto">
      <formula>NOT(ISERROR(SEARCH("Alto",T14)))</formula>
    </cfRule>
    <cfRule type="containsText" dxfId="3172" priority="328" operator="containsText" text="Bajo">
      <formula>NOT(ISERROR(SEARCH("Bajo",T14)))</formula>
    </cfRule>
    <cfRule type="containsText" dxfId="3171" priority="329" operator="containsText" text="Catastrófico">
      <formula>NOT(ISERROR(SEARCH("Catastrófico",T14)))</formula>
    </cfRule>
    <cfRule type="containsText" dxfId="3170" priority="330" operator="containsText" text="Mayor">
      <formula>NOT(ISERROR(SEARCH("Mayor",T14)))</formula>
    </cfRule>
    <cfRule type="containsText" dxfId="3169" priority="331" operator="containsText" text="Moderado">
      <formula>NOT(ISERROR(SEARCH("Moderado",T14)))</formula>
    </cfRule>
    <cfRule type="containsText" dxfId="3168" priority="332" operator="containsText" text="Menor">
      <formula>NOT(ISERROR(SEARCH("Menor",T14)))</formula>
    </cfRule>
    <cfRule type="containsText" dxfId="3167" priority="333" operator="containsText" text="Leve">
      <formula>NOT(ISERROR(SEARCH("Leve",T14)))</formula>
    </cfRule>
    <cfRule type="containsText" dxfId="3166" priority="334" operator="containsText" text="Muy a">
      <formula>NOT(ISERROR(SEARCH("Muy a",T14)))</formula>
    </cfRule>
    <cfRule type="containsText" dxfId="3165" priority="335" operator="containsText" text="Muy b">
      <formula>NOT(ISERROR(SEARCH("Muy b",T14)))</formula>
    </cfRule>
    <cfRule type="containsText" dxfId="3164" priority="336" operator="containsText" text="Baja">
      <formula>NOT(ISERROR(SEARCH("Baja",T14)))</formula>
    </cfRule>
    <cfRule type="containsText" dxfId="3163" priority="337" operator="containsText" text="Media">
      <formula>NOT(ISERROR(SEARCH("Media",T14)))</formula>
    </cfRule>
    <cfRule type="containsText" dxfId="3162" priority="338" operator="containsText" text="Alta">
      <formula>NOT(ISERROR(SEARCH("Alta",T14)))</formula>
    </cfRule>
  </conditionalFormatting>
  <conditionalFormatting sqref="AD14">
    <cfRule type="containsText" dxfId="3161" priority="318" operator="containsText" text="BAJA">
      <formula>NOT(ISERROR(SEARCH("BAJA",AD14)))</formula>
    </cfRule>
    <cfRule type="containsText" dxfId="3160" priority="319" operator="containsText" text="MEDIA">
      <formula>NOT(ISERROR(SEARCH("MEDIA",AD14)))</formula>
    </cfRule>
    <cfRule type="containsText" dxfId="3159" priority="320" operator="containsText" text="ALTA">
      <formula>NOT(ISERROR(SEARCH("ALTA",AD14)))</formula>
    </cfRule>
  </conditionalFormatting>
  <conditionalFormatting sqref="AP15">
    <cfRule type="containsText" dxfId="3158" priority="282" operator="containsText" text="BAJA">
      <formula>NOT(ISERROR(SEARCH("BAJA",AP15)))</formula>
    </cfRule>
    <cfRule type="containsText" dxfId="3157" priority="283" operator="containsText" text="MEDIA">
      <formula>NOT(ISERROR(SEARCH("MEDIA",AP15)))</formula>
    </cfRule>
    <cfRule type="containsText" dxfId="3156" priority="284" operator="containsText" text="ALTA">
      <formula>NOT(ISERROR(SEARCH("ALTA",AP15)))</formula>
    </cfRule>
  </conditionalFormatting>
  <conditionalFormatting sqref="AZ14">
    <cfRule type="containsText" dxfId="3155" priority="279" operator="containsText" text="BAJA">
      <formula>NOT(ISERROR(SEARCH("BAJA",AZ14)))</formula>
    </cfRule>
    <cfRule type="containsText" dxfId="3154" priority="280" operator="containsText" text="MEDIA">
      <formula>NOT(ISERROR(SEARCH("MEDIA",AZ14)))</formula>
    </cfRule>
    <cfRule type="containsText" dxfId="3153" priority="281" operator="containsText" text="ALTA">
      <formula>NOT(ISERROR(SEARCH("ALTA",AZ14)))</formula>
    </cfRule>
  </conditionalFormatting>
  <conditionalFormatting sqref="U4">
    <cfRule type="cellIs" dxfId="3152" priority="261" operator="equal">
      <formula>100%</formula>
    </cfRule>
    <cfRule type="cellIs" dxfId="3151" priority="262" operator="equal">
      <formula>80%</formula>
    </cfRule>
    <cfRule type="cellIs" dxfId="3150" priority="263" operator="equal">
      <formula>60%</formula>
    </cfRule>
    <cfRule type="cellIs" dxfId="3149" priority="264" operator="equal">
      <formula>40%</formula>
    </cfRule>
    <cfRule type="cellIs" dxfId="3148" priority="265" operator="equal">
      <formula>0.2</formula>
    </cfRule>
    <cfRule type="containsText" dxfId="3147" priority="266" operator="containsText" text="Extremo">
      <formula>NOT(ISERROR(SEARCH("Extremo",U4)))</formula>
    </cfRule>
    <cfRule type="containsText" dxfId="3146" priority="267" operator="containsText" text="Alto">
      <formula>NOT(ISERROR(SEARCH("Alto",U4)))</formula>
    </cfRule>
    <cfRule type="containsText" dxfId="3145" priority="268" operator="containsText" text="Bajo">
      <formula>NOT(ISERROR(SEARCH("Bajo",U4)))</formula>
    </cfRule>
    <cfRule type="containsText" dxfId="3144" priority="269" operator="containsText" text="Catastrófico">
      <formula>NOT(ISERROR(SEARCH("Catastrófico",U4)))</formula>
    </cfRule>
    <cfRule type="containsText" dxfId="3143" priority="270" operator="containsText" text="Mayor">
      <formula>NOT(ISERROR(SEARCH("Mayor",U4)))</formula>
    </cfRule>
    <cfRule type="containsText" dxfId="3142" priority="271" operator="containsText" text="Moderado">
      <formula>NOT(ISERROR(SEARCH("Moderado",U4)))</formula>
    </cfRule>
    <cfRule type="containsText" dxfId="3141" priority="272" operator="containsText" text="Menor">
      <formula>NOT(ISERROR(SEARCH("Menor",U4)))</formula>
    </cfRule>
    <cfRule type="containsText" dxfId="3140" priority="273" operator="containsText" text="Leve">
      <formula>NOT(ISERROR(SEARCH("Leve",U4)))</formula>
    </cfRule>
    <cfRule type="containsText" dxfId="3139" priority="274" operator="containsText" text="Muy a">
      <formula>NOT(ISERROR(SEARCH("Muy a",U4)))</formula>
    </cfRule>
    <cfRule type="containsText" dxfId="3138" priority="275" operator="containsText" text="Muy b">
      <formula>NOT(ISERROR(SEARCH("Muy b",U4)))</formula>
    </cfRule>
    <cfRule type="containsText" dxfId="3137" priority="276" operator="containsText" text="Baja">
      <formula>NOT(ISERROR(SEARCH("Baja",U4)))</formula>
    </cfRule>
    <cfRule type="containsText" dxfId="3136" priority="277" operator="containsText" text="Media">
      <formula>NOT(ISERROR(SEARCH("Media",U4)))</formula>
    </cfRule>
    <cfRule type="containsText" dxfId="3135" priority="278" operator="containsText" text="Alta">
      <formula>NOT(ISERROR(SEARCH("Alta",U4)))</formula>
    </cfRule>
  </conditionalFormatting>
  <conditionalFormatting sqref="U9">
    <cfRule type="cellIs" dxfId="3134" priority="243" operator="equal">
      <formula>100%</formula>
    </cfRule>
    <cfRule type="cellIs" dxfId="3133" priority="244" operator="equal">
      <formula>80%</formula>
    </cfRule>
    <cfRule type="cellIs" dxfId="3132" priority="245" operator="equal">
      <formula>60%</formula>
    </cfRule>
    <cfRule type="cellIs" dxfId="3131" priority="246" operator="equal">
      <formula>40%</formula>
    </cfRule>
    <cfRule type="cellIs" dxfId="3130" priority="247" operator="equal">
      <formula>0.2</formula>
    </cfRule>
    <cfRule type="containsText" dxfId="3129" priority="248" operator="containsText" text="Extremo">
      <formula>NOT(ISERROR(SEARCH("Extremo",U9)))</formula>
    </cfRule>
    <cfRule type="containsText" dxfId="3128" priority="249" operator="containsText" text="Alto">
      <formula>NOT(ISERROR(SEARCH("Alto",U9)))</formula>
    </cfRule>
    <cfRule type="containsText" dxfId="3127" priority="250" operator="containsText" text="Bajo">
      <formula>NOT(ISERROR(SEARCH("Bajo",U9)))</formula>
    </cfRule>
    <cfRule type="containsText" dxfId="3126" priority="251" operator="containsText" text="Catastrófico">
      <formula>NOT(ISERROR(SEARCH("Catastrófico",U9)))</formula>
    </cfRule>
    <cfRule type="containsText" dxfId="3125" priority="252" operator="containsText" text="Mayor">
      <formula>NOT(ISERROR(SEARCH("Mayor",U9)))</formula>
    </cfRule>
    <cfRule type="containsText" dxfId="3124" priority="253" operator="containsText" text="Moderado">
      <formula>NOT(ISERROR(SEARCH("Moderado",U9)))</formula>
    </cfRule>
    <cfRule type="containsText" dxfId="3123" priority="254" operator="containsText" text="Menor">
      <formula>NOT(ISERROR(SEARCH("Menor",U9)))</formula>
    </cfRule>
    <cfRule type="containsText" dxfId="3122" priority="255" operator="containsText" text="Leve">
      <formula>NOT(ISERROR(SEARCH("Leve",U9)))</formula>
    </cfRule>
    <cfRule type="containsText" dxfId="3121" priority="256" operator="containsText" text="Muy a">
      <formula>NOT(ISERROR(SEARCH("Muy a",U9)))</formula>
    </cfRule>
    <cfRule type="containsText" dxfId="3120" priority="257" operator="containsText" text="Muy b">
      <formula>NOT(ISERROR(SEARCH("Muy b",U9)))</formula>
    </cfRule>
    <cfRule type="containsText" dxfId="3119" priority="258" operator="containsText" text="Baja">
      <formula>NOT(ISERROR(SEARCH("Baja",U9)))</formula>
    </cfRule>
    <cfRule type="containsText" dxfId="3118" priority="259" operator="containsText" text="Media">
      <formula>NOT(ISERROR(SEARCH("Media",U9)))</formula>
    </cfRule>
    <cfRule type="containsText" dxfId="3117" priority="260" operator="containsText" text="Alta">
      <formula>NOT(ISERROR(SEARCH("Alta",U9)))</formula>
    </cfRule>
  </conditionalFormatting>
  <conditionalFormatting sqref="U12">
    <cfRule type="cellIs" dxfId="3116" priority="225" operator="equal">
      <formula>100%</formula>
    </cfRule>
    <cfRule type="cellIs" dxfId="3115" priority="226" operator="equal">
      <formula>80%</formula>
    </cfRule>
    <cfRule type="cellIs" dxfId="3114" priority="227" operator="equal">
      <formula>60%</formula>
    </cfRule>
    <cfRule type="cellIs" dxfId="3113" priority="228" operator="equal">
      <formula>40%</formula>
    </cfRule>
    <cfRule type="cellIs" dxfId="3112" priority="229" operator="equal">
      <formula>0.2</formula>
    </cfRule>
    <cfRule type="containsText" dxfId="3111" priority="230" operator="containsText" text="Extremo">
      <formula>NOT(ISERROR(SEARCH("Extremo",U12)))</formula>
    </cfRule>
    <cfRule type="containsText" dxfId="3110" priority="231" operator="containsText" text="Alto">
      <formula>NOT(ISERROR(SEARCH("Alto",U12)))</formula>
    </cfRule>
    <cfRule type="containsText" dxfId="3109" priority="232" operator="containsText" text="Bajo">
      <formula>NOT(ISERROR(SEARCH("Bajo",U12)))</formula>
    </cfRule>
    <cfRule type="containsText" dxfId="3108" priority="233" operator="containsText" text="Catastrófico">
      <formula>NOT(ISERROR(SEARCH("Catastrófico",U12)))</formula>
    </cfRule>
    <cfRule type="containsText" dxfId="3107" priority="234" operator="containsText" text="Mayor">
      <formula>NOT(ISERROR(SEARCH("Mayor",U12)))</formula>
    </cfRule>
    <cfRule type="containsText" dxfId="3106" priority="235" operator="containsText" text="Moderado">
      <formula>NOT(ISERROR(SEARCH("Moderado",U12)))</formula>
    </cfRule>
    <cfRule type="containsText" dxfId="3105" priority="236" operator="containsText" text="Menor">
      <formula>NOT(ISERROR(SEARCH("Menor",U12)))</formula>
    </cfRule>
    <cfRule type="containsText" dxfId="3104" priority="237" operator="containsText" text="Leve">
      <formula>NOT(ISERROR(SEARCH("Leve",U12)))</formula>
    </cfRule>
    <cfRule type="containsText" dxfId="3103" priority="238" operator="containsText" text="Muy a">
      <formula>NOT(ISERROR(SEARCH("Muy a",U12)))</formula>
    </cfRule>
    <cfRule type="containsText" dxfId="3102" priority="239" operator="containsText" text="Muy b">
      <formula>NOT(ISERROR(SEARCH("Muy b",U12)))</formula>
    </cfRule>
    <cfRule type="containsText" dxfId="3101" priority="240" operator="containsText" text="Baja">
      <formula>NOT(ISERROR(SEARCH("Baja",U12)))</formula>
    </cfRule>
    <cfRule type="containsText" dxfId="3100" priority="241" operator="containsText" text="Media">
      <formula>NOT(ISERROR(SEARCH("Media",U12)))</formula>
    </cfRule>
    <cfRule type="containsText" dxfId="3099" priority="242" operator="containsText" text="Alta">
      <formula>NOT(ISERROR(SEARCH("Alta",U12)))</formula>
    </cfRule>
  </conditionalFormatting>
  <conditionalFormatting sqref="U14">
    <cfRule type="cellIs" dxfId="3098" priority="207" operator="equal">
      <formula>100%</formula>
    </cfRule>
    <cfRule type="cellIs" dxfId="3097" priority="208" operator="equal">
      <formula>80%</formula>
    </cfRule>
    <cfRule type="cellIs" dxfId="3096" priority="209" operator="equal">
      <formula>60%</formula>
    </cfRule>
    <cfRule type="cellIs" dxfId="3095" priority="210" operator="equal">
      <formula>40%</formula>
    </cfRule>
    <cfRule type="cellIs" dxfId="3094" priority="211" operator="equal">
      <formula>0.2</formula>
    </cfRule>
    <cfRule type="containsText" dxfId="3093" priority="212" operator="containsText" text="Extremo">
      <formula>NOT(ISERROR(SEARCH("Extremo",U14)))</formula>
    </cfRule>
    <cfRule type="containsText" dxfId="3092" priority="213" operator="containsText" text="Alto">
      <formula>NOT(ISERROR(SEARCH("Alto",U14)))</formula>
    </cfRule>
    <cfRule type="containsText" dxfId="3091" priority="214" operator="containsText" text="Bajo">
      <formula>NOT(ISERROR(SEARCH("Bajo",U14)))</formula>
    </cfRule>
    <cfRule type="containsText" dxfId="3090" priority="215" operator="containsText" text="Catastrófico">
      <formula>NOT(ISERROR(SEARCH("Catastrófico",U14)))</formula>
    </cfRule>
    <cfRule type="containsText" dxfId="3089" priority="216" operator="containsText" text="Mayor">
      <formula>NOT(ISERROR(SEARCH("Mayor",U14)))</formula>
    </cfRule>
    <cfRule type="containsText" dxfId="3088" priority="217" operator="containsText" text="Moderado">
      <formula>NOT(ISERROR(SEARCH("Moderado",U14)))</formula>
    </cfRule>
    <cfRule type="containsText" dxfId="3087" priority="218" operator="containsText" text="Menor">
      <formula>NOT(ISERROR(SEARCH("Menor",U14)))</formula>
    </cfRule>
    <cfRule type="containsText" dxfId="3086" priority="219" operator="containsText" text="Leve">
      <formula>NOT(ISERROR(SEARCH("Leve",U14)))</formula>
    </cfRule>
    <cfRule type="containsText" dxfId="3085" priority="220" operator="containsText" text="Muy a">
      <formula>NOT(ISERROR(SEARCH("Muy a",U14)))</formula>
    </cfRule>
    <cfRule type="containsText" dxfId="3084" priority="221" operator="containsText" text="Muy b">
      <formula>NOT(ISERROR(SEARCH("Muy b",U14)))</formula>
    </cfRule>
    <cfRule type="containsText" dxfId="3083" priority="222" operator="containsText" text="Baja">
      <formula>NOT(ISERROR(SEARCH("Baja",U14)))</formula>
    </cfRule>
    <cfRule type="containsText" dxfId="3082" priority="223" operator="containsText" text="Media">
      <formula>NOT(ISERROR(SEARCH("Media",U14)))</formula>
    </cfRule>
    <cfRule type="containsText" dxfId="3081" priority="224" operator="containsText" text="Alta">
      <formula>NOT(ISERROR(SEARCH("Alta",U14)))</formula>
    </cfRule>
  </conditionalFormatting>
  <conditionalFormatting sqref="AS5">
    <cfRule type="containsText" dxfId="3080" priority="204" operator="containsText" text="BAJA">
      <formula>NOT(ISERROR(SEARCH("BAJA",AS5)))</formula>
    </cfRule>
    <cfRule type="containsText" dxfId="3079" priority="205" operator="containsText" text="MEDIA">
      <formula>NOT(ISERROR(SEARCH("MEDIA",AS5)))</formula>
    </cfRule>
    <cfRule type="containsText" dxfId="3078" priority="206" operator="containsText" text="ALTA">
      <formula>NOT(ISERROR(SEARCH("ALTA",AS5)))</formula>
    </cfRule>
  </conditionalFormatting>
  <conditionalFormatting sqref="S19">
    <cfRule type="cellIs" dxfId="3077" priority="105" operator="equal">
      <formula>100%</formula>
    </cfRule>
    <cfRule type="cellIs" dxfId="3076" priority="106" operator="equal">
      <formula>80%</formula>
    </cfRule>
    <cfRule type="cellIs" dxfId="3075" priority="107" operator="equal">
      <formula>60%</formula>
    </cfRule>
    <cfRule type="cellIs" dxfId="3074" priority="108" operator="equal">
      <formula>40%</formula>
    </cfRule>
    <cfRule type="cellIs" dxfId="3073" priority="109" operator="equal">
      <formula>0.2</formula>
    </cfRule>
    <cfRule type="containsText" dxfId="3072" priority="110" operator="containsText" text="Extremo">
      <formula>NOT(ISERROR(SEARCH("Extremo",S19)))</formula>
    </cfRule>
    <cfRule type="containsText" dxfId="3071" priority="111" operator="containsText" text="Alto">
      <formula>NOT(ISERROR(SEARCH("Alto",S19)))</formula>
    </cfRule>
    <cfRule type="containsText" dxfId="3070" priority="112" operator="containsText" text="Bajo">
      <formula>NOT(ISERROR(SEARCH("Bajo",S19)))</formula>
    </cfRule>
    <cfRule type="containsText" dxfId="3069" priority="113" operator="containsText" text="Catastrófico">
      <formula>NOT(ISERROR(SEARCH("Catastrófico",S19)))</formula>
    </cfRule>
    <cfRule type="containsText" dxfId="3068" priority="114" operator="containsText" text="Mayor">
      <formula>NOT(ISERROR(SEARCH("Mayor",S19)))</formula>
    </cfRule>
    <cfRule type="containsText" dxfId="3067" priority="115" operator="containsText" text="Moderado">
      <formula>NOT(ISERROR(SEARCH("Moderado",S19)))</formula>
    </cfRule>
    <cfRule type="containsText" dxfId="3066" priority="116" operator="containsText" text="Menor">
      <formula>NOT(ISERROR(SEARCH("Menor",S19)))</formula>
    </cfRule>
    <cfRule type="containsText" dxfId="3065" priority="117" operator="containsText" text="Leve">
      <formula>NOT(ISERROR(SEARCH("Leve",S19)))</formula>
    </cfRule>
    <cfRule type="containsText" dxfId="3064" priority="118" operator="containsText" text="Muy a">
      <formula>NOT(ISERROR(SEARCH("Muy a",S19)))</formula>
    </cfRule>
    <cfRule type="containsText" dxfId="3063" priority="119" operator="containsText" text="Muy b">
      <formula>NOT(ISERROR(SEARCH("Muy b",S19)))</formula>
    </cfRule>
    <cfRule type="containsText" dxfId="3062" priority="120" operator="containsText" text="Baja">
      <formula>NOT(ISERROR(SEARCH("Baja",S19)))</formula>
    </cfRule>
    <cfRule type="containsText" dxfId="3061" priority="121" operator="containsText" text="Media">
      <formula>NOT(ISERROR(SEARCH("Media",S19)))</formula>
    </cfRule>
    <cfRule type="containsText" dxfId="3060" priority="122" operator="containsText" text="Alta">
      <formula>NOT(ISERROR(SEARCH("Alta",S19)))</formula>
    </cfRule>
  </conditionalFormatting>
  <conditionalFormatting sqref="Y19">
    <cfRule type="cellIs" dxfId="3059" priority="158" operator="equal">
      <formula>100%</formula>
    </cfRule>
    <cfRule type="cellIs" dxfId="3058" priority="159" operator="equal">
      <formula>80%</formula>
    </cfRule>
    <cfRule type="cellIs" dxfId="3057" priority="160" operator="equal">
      <formula>60%</formula>
    </cfRule>
    <cfRule type="cellIs" dxfId="3056" priority="161" operator="equal">
      <formula>40%</formula>
    </cfRule>
    <cfRule type="cellIs" dxfId="3055" priority="162" operator="equal">
      <formula>0.2</formula>
    </cfRule>
    <cfRule type="containsText" dxfId="3054" priority="176" operator="containsText" text="Extremo">
      <formula>NOT(ISERROR(SEARCH("Extremo",Y19)))</formula>
    </cfRule>
    <cfRule type="containsText" dxfId="3053" priority="177" operator="containsText" text="Alto">
      <formula>NOT(ISERROR(SEARCH("Alto",Y19)))</formula>
    </cfRule>
    <cfRule type="containsText" dxfId="3052" priority="178" operator="containsText" text="Bajo">
      <formula>NOT(ISERROR(SEARCH("Bajo",Y19)))</formula>
    </cfRule>
    <cfRule type="containsText" dxfId="3051" priority="189" operator="containsText" text="Catastrófico">
      <formula>NOT(ISERROR(SEARCH("Catastrófico",Y19)))</formula>
    </cfRule>
    <cfRule type="containsText" dxfId="3050" priority="190" operator="containsText" text="Mayor">
      <formula>NOT(ISERROR(SEARCH("Mayor",Y19)))</formula>
    </cfRule>
    <cfRule type="containsText" dxfId="3049" priority="191" operator="containsText" text="Moderado">
      <formula>NOT(ISERROR(SEARCH("Moderado",Y19)))</formula>
    </cfRule>
    <cfRule type="containsText" dxfId="3048" priority="192" operator="containsText" text="Menor">
      <formula>NOT(ISERROR(SEARCH("Menor",Y19)))</formula>
    </cfRule>
    <cfRule type="containsText" dxfId="3047" priority="193" operator="containsText" text="Leve">
      <formula>NOT(ISERROR(SEARCH("Leve",Y19)))</formula>
    </cfRule>
    <cfRule type="containsText" dxfId="3046" priority="199" operator="containsText" text="Muy a">
      <formula>NOT(ISERROR(SEARCH("Muy a",Y19)))</formula>
    </cfRule>
    <cfRule type="containsText" dxfId="3045" priority="200" operator="containsText" text="Muy b">
      <formula>NOT(ISERROR(SEARCH("Muy b",Y19)))</formula>
    </cfRule>
    <cfRule type="containsText" dxfId="3044" priority="201" operator="containsText" text="Baja">
      <formula>NOT(ISERROR(SEARCH("Baja",Y19)))</formula>
    </cfRule>
    <cfRule type="containsText" dxfId="3043" priority="202" operator="containsText" text="Media">
      <formula>NOT(ISERROR(SEARCH("Media",Y19)))</formula>
    </cfRule>
    <cfRule type="containsText" dxfId="3042" priority="203" operator="containsText" text="Alta">
      <formula>NOT(ISERROR(SEARCH("Alta",Y19)))</formula>
    </cfRule>
  </conditionalFormatting>
  <conditionalFormatting sqref="V19">
    <cfRule type="containsText" dxfId="3041" priority="194" operator="containsText" text="Muy a">
      <formula>NOT(ISERROR(SEARCH("Muy a",V19)))</formula>
    </cfRule>
    <cfRule type="containsText" dxfId="3040" priority="195" operator="containsText" text="Muy b">
      <formula>NOT(ISERROR(SEARCH("Muy b",V19)))</formula>
    </cfRule>
    <cfRule type="containsText" dxfId="3039" priority="196" operator="containsText" text="Baja">
      <formula>NOT(ISERROR(SEARCH("Baja",V19)))</formula>
    </cfRule>
    <cfRule type="containsText" dxfId="3038" priority="197" operator="containsText" text="Media">
      <formula>NOT(ISERROR(SEARCH("Media",V19)))</formula>
    </cfRule>
    <cfRule type="containsText" dxfId="3037" priority="198" operator="containsText" text="Alta">
      <formula>NOT(ISERROR(SEARCH("Alta",V19)))</formula>
    </cfRule>
  </conditionalFormatting>
  <conditionalFormatting sqref="X19">
    <cfRule type="containsText" dxfId="3036" priority="179" operator="containsText" text="Catastrófico">
      <formula>NOT(ISERROR(SEARCH("Catastrófico",X19)))</formula>
    </cfRule>
    <cfRule type="containsText" dxfId="3035" priority="180" operator="containsText" text="Mayor">
      <formula>NOT(ISERROR(SEARCH("Mayor",X19)))</formula>
    </cfRule>
    <cfRule type="containsText" dxfId="3034" priority="181" operator="containsText" text="Moderado">
      <formula>NOT(ISERROR(SEARCH("Moderado",X19)))</formula>
    </cfRule>
    <cfRule type="containsText" dxfId="3033" priority="182" operator="containsText" text="Menor">
      <formula>NOT(ISERROR(SEARCH("Menor",X19)))</formula>
    </cfRule>
    <cfRule type="containsText" dxfId="3032" priority="183" operator="containsText" text="Leve">
      <formula>NOT(ISERROR(SEARCH("Leve",X19)))</formula>
    </cfRule>
    <cfRule type="containsText" dxfId="3031" priority="184" operator="containsText" text="Muy a">
      <formula>NOT(ISERROR(SEARCH("Muy a",X19)))</formula>
    </cfRule>
    <cfRule type="containsText" dxfId="3030" priority="185" operator="containsText" text="Muy b">
      <formula>NOT(ISERROR(SEARCH("Muy b",X19)))</formula>
    </cfRule>
    <cfRule type="containsText" dxfId="3029" priority="186" operator="containsText" text="Baja">
      <formula>NOT(ISERROR(SEARCH("Baja",X19)))</formula>
    </cfRule>
    <cfRule type="containsText" dxfId="3028" priority="187" operator="containsText" text="Media">
      <formula>NOT(ISERROR(SEARCH("Media",X19)))</formula>
    </cfRule>
    <cfRule type="containsText" dxfId="3027" priority="188" operator="containsText" text="Alta">
      <formula>NOT(ISERROR(SEARCH("Alta",X19)))</formula>
    </cfRule>
  </conditionalFormatting>
  <conditionalFormatting sqref="Z19">
    <cfRule type="containsText" dxfId="3026" priority="163" operator="containsText" text="Extremo">
      <formula>NOT(ISERROR(SEARCH("Extremo",Z19)))</formula>
    </cfRule>
    <cfRule type="containsText" dxfId="3025" priority="164" operator="containsText" text="Alto">
      <formula>NOT(ISERROR(SEARCH("Alto",Z19)))</formula>
    </cfRule>
    <cfRule type="containsText" dxfId="3024" priority="165" operator="containsText" text="Bajo">
      <formula>NOT(ISERROR(SEARCH("Bajo",Z19)))</formula>
    </cfRule>
    <cfRule type="containsText" dxfId="3023" priority="166" operator="containsText" text="Catastrófico">
      <formula>NOT(ISERROR(SEARCH("Catastrófico",Z19)))</formula>
    </cfRule>
    <cfRule type="containsText" dxfId="3022" priority="167" operator="containsText" text="Mayor">
      <formula>NOT(ISERROR(SEARCH("Mayor",Z19)))</formula>
    </cfRule>
    <cfRule type="containsText" dxfId="3021" priority="168" operator="containsText" text="Moderado">
      <formula>NOT(ISERROR(SEARCH("Moderado",Z19)))</formula>
    </cfRule>
    <cfRule type="containsText" dxfId="3020" priority="169" operator="containsText" text="Menor">
      <formula>NOT(ISERROR(SEARCH("Menor",Z19)))</formula>
    </cfRule>
    <cfRule type="containsText" dxfId="3019" priority="170" operator="containsText" text="Leve">
      <formula>NOT(ISERROR(SEARCH("Leve",Z19)))</formula>
    </cfRule>
    <cfRule type="containsText" dxfId="3018" priority="171" operator="containsText" text="Muy a">
      <formula>NOT(ISERROR(SEARCH("Muy a",Z19)))</formula>
    </cfRule>
    <cfRule type="containsText" dxfId="3017" priority="172" operator="containsText" text="Muy b">
      <formula>NOT(ISERROR(SEARCH("Muy b",Z19)))</formula>
    </cfRule>
    <cfRule type="containsText" dxfId="3016" priority="173" operator="containsText" text="Baja">
      <formula>NOT(ISERROR(SEARCH("Baja",Z19)))</formula>
    </cfRule>
    <cfRule type="containsText" dxfId="3015" priority="174" operator="containsText" text="Media">
      <formula>NOT(ISERROR(SEARCH("Media",Z19)))</formula>
    </cfRule>
    <cfRule type="containsText" dxfId="3014" priority="175" operator="containsText" text="Alta">
      <formula>NOT(ISERROR(SEARCH("Alta",Z19)))</formula>
    </cfRule>
  </conditionalFormatting>
  <conditionalFormatting sqref="W19">
    <cfRule type="cellIs" dxfId="3013" priority="140" operator="equal">
      <formula>100%</formula>
    </cfRule>
    <cfRule type="cellIs" dxfId="3012" priority="141" operator="equal">
      <formula>80%</formula>
    </cfRule>
    <cfRule type="cellIs" dxfId="3011" priority="142" operator="equal">
      <formula>60%</formula>
    </cfRule>
    <cfRule type="cellIs" dxfId="3010" priority="143" operator="equal">
      <formula>40%</formula>
    </cfRule>
    <cfRule type="cellIs" dxfId="3009" priority="144" operator="equal">
      <formula>0.2</formula>
    </cfRule>
    <cfRule type="containsText" dxfId="3008" priority="145" operator="containsText" text="Extremo">
      <formula>NOT(ISERROR(SEARCH("Extremo",W19)))</formula>
    </cfRule>
    <cfRule type="containsText" dxfId="3007" priority="146" operator="containsText" text="Alto">
      <formula>NOT(ISERROR(SEARCH("Alto",W19)))</formula>
    </cfRule>
    <cfRule type="containsText" dxfId="3006" priority="147" operator="containsText" text="Bajo">
      <formula>NOT(ISERROR(SEARCH("Bajo",W19)))</formula>
    </cfRule>
    <cfRule type="containsText" dxfId="3005" priority="148" operator="containsText" text="Catastrófico">
      <formula>NOT(ISERROR(SEARCH("Catastrófico",W19)))</formula>
    </cfRule>
    <cfRule type="containsText" dxfId="3004" priority="149" operator="containsText" text="Mayor">
      <formula>NOT(ISERROR(SEARCH("Mayor",W19)))</formula>
    </cfRule>
    <cfRule type="containsText" dxfId="3003" priority="150" operator="containsText" text="Moderado">
      <formula>NOT(ISERROR(SEARCH("Moderado",W19)))</formula>
    </cfRule>
    <cfRule type="containsText" dxfId="3002" priority="151" operator="containsText" text="Menor">
      <formula>NOT(ISERROR(SEARCH("Menor",W19)))</formula>
    </cfRule>
    <cfRule type="containsText" dxfId="3001" priority="152" operator="containsText" text="Leve">
      <formula>NOT(ISERROR(SEARCH("Leve",W19)))</formula>
    </cfRule>
    <cfRule type="containsText" dxfId="3000" priority="153" operator="containsText" text="Muy a">
      <formula>NOT(ISERROR(SEARCH("Muy a",W19)))</formula>
    </cfRule>
    <cfRule type="containsText" dxfId="2999" priority="154" operator="containsText" text="Muy b">
      <formula>NOT(ISERROR(SEARCH("Muy b",W19)))</formula>
    </cfRule>
    <cfRule type="containsText" dxfId="2998" priority="155" operator="containsText" text="Baja">
      <formula>NOT(ISERROR(SEARCH("Baja",W19)))</formula>
    </cfRule>
    <cfRule type="containsText" dxfId="2997" priority="156" operator="containsText" text="Media">
      <formula>NOT(ISERROR(SEARCH("Media",W19)))</formula>
    </cfRule>
    <cfRule type="containsText" dxfId="2996" priority="157" operator="containsText" text="Alta">
      <formula>NOT(ISERROR(SEARCH("Alta",W19)))</formula>
    </cfRule>
  </conditionalFormatting>
  <conditionalFormatting sqref="AA19">
    <cfRule type="cellIs" dxfId="2995" priority="123" operator="equal">
      <formula>100%</formula>
    </cfRule>
    <cfRule type="cellIs" dxfId="2994" priority="124" operator="equal">
      <formula>75%</formula>
    </cfRule>
    <cfRule type="cellIs" dxfId="2993" priority="125" operator="equal">
      <formula>50%</formula>
    </cfRule>
    <cfRule type="cellIs" dxfId="2992" priority="126" operator="equal">
      <formula>25%</formula>
    </cfRule>
    <cfRule type="containsText" dxfId="2991" priority="127" operator="containsText" text="Extremo">
      <formula>NOT(ISERROR(SEARCH("Extremo",AA19)))</formula>
    </cfRule>
    <cfRule type="containsText" dxfId="2990" priority="128" operator="containsText" text="Alto">
      <formula>NOT(ISERROR(SEARCH("Alto",AA19)))</formula>
    </cfRule>
    <cfRule type="containsText" dxfId="2989" priority="129" operator="containsText" text="Bajo">
      <formula>NOT(ISERROR(SEARCH("Bajo",AA19)))</formula>
    </cfRule>
    <cfRule type="containsText" dxfId="2988" priority="130" operator="containsText" text="Catastrófico">
      <formula>NOT(ISERROR(SEARCH("Catastrófico",AA19)))</formula>
    </cfRule>
    <cfRule type="containsText" dxfId="2987" priority="131" operator="containsText" text="Mayor">
      <formula>NOT(ISERROR(SEARCH("Mayor",AA19)))</formula>
    </cfRule>
    <cfRule type="containsText" dxfId="2986" priority="132" operator="containsText" text="Moderado">
      <formula>NOT(ISERROR(SEARCH("Moderado",AA19)))</formula>
    </cfRule>
    <cfRule type="containsText" dxfId="2985" priority="133" operator="containsText" text="Menor">
      <formula>NOT(ISERROR(SEARCH("Menor",AA19)))</formula>
    </cfRule>
    <cfRule type="containsText" dxfId="2984" priority="134" operator="containsText" text="Leve">
      <formula>NOT(ISERROR(SEARCH("Leve",AA19)))</formula>
    </cfRule>
    <cfRule type="containsText" dxfId="2983" priority="135" operator="containsText" text="Muy a">
      <formula>NOT(ISERROR(SEARCH("Muy a",AA19)))</formula>
    </cfRule>
    <cfRule type="containsText" dxfId="2982" priority="136" operator="containsText" text="Muy b">
      <formula>NOT(ISERROR(SEARCH("Muy b",AA19)))</formula>
    </cfRule>
    <cfRule type="containsText" dxfId="2981" priority="137" operator="containsText" text="Baja">
      <formula>NOT(ISERROR(SEARCH("Baja",AA19)))</formula>
    </cfRule>
    <cfRule type="containsText" dxfId="2980" priority="138" operator="containsText" text="Media">
      <formula>NOT(ISERROR(SEARCH("Media",AA19)))</formula>
    </cfRule>
    <cfRule type="containsText" dxfId="2979" priority="139" operator="containsText" text="Alta">
      <formula>NOT(ISERROR(SEARCH("Alta",AA19)))</formula>
    </cfRule>
  </conditionalFormatting>
  <conditionalFormatting sqref="T19">
    <cfRule type="cellIs" dxfId="2978" priority="87" operator="equal">
      <formula>100%</formula>
    </cfRule>
    <cfRule type="cellIs" dxfId="2977" priority="88" operator="equal">
      <formula>80%</formula>
    </cfRule>
    <cfRule type="cellIs" dxfId="2976" priority="89" operator="equal">
      <formula>60%</formula>
    </cfRule>
    <cfRule type="cellIs" dxfId="2975" priority="90" operator="equal">
      <formula>40%</formula>
    </cfRule>
    <cfRule type="cellIs" dxfId="2974" priority="91" operator="equal">
      <formula>0.2</formula>
    </cfRule>
    <cfRule type="containsText" dxfId="2973" priority="92" operator="containsText" text="Extremo">
      <formula>NOT(ISERROR(SEARCH("Extremo",T19)))</formula>
    </cfRule>
    <cfRule type="containsText" dxfId="2972" priority="93" operator="containsText" text="Alto">
      <formula>NOT(ISERROR(SEARCH("Alto",T19)))</formula>
    </cfRule>
    <cfRule type="containsText" dxfId="2971" priority="94" operator="containsText" text="Bajo">
      <formula>NOT(ISERROR(SEARCH("Bajo",T19)))</formula>
    </cfRule>
    <cfRule type="containsText" dxfId="2970" priority="95" operator="containsText" text="Catastrófico">
      <formula>NOT(ISERROR(SEARCH("Catastrófico",T19)))</formula>
    </cfRule>
    <cfRule type="containsText" dxfId="2969" priority="96" operator="containsText" text="Mayor">
      <formula>NOT(ISERROR(SEARCH("Mayor",T19)))</formula>
    </cfRule>
    <cfRule type="containsText" dxfId="2968" priority="97" operator="containsText" text="Moderado">
      <formula>NOT(ISERROR(SEARCH("Moderado",T19)))</formula>
    </cfRule>
    <cfRule type="containsText" dxfId="2967" priority="98" operator="containsText" text="Menor">
      <formula>NOT(ISERROR(SEARCH("Menor",T19)))</formula>
    </cfRule>
    <cfRule type="containsText" dxfId="2966" priority="99" operator="containsText" text="Leve">
      <formula>NOT(ISERROR(SEARCH("Leve",T19)))</formula>
    </cfRule>
    <cfRule type="containsText" dxfId="2965" priority="100" operator="containsText" text="Muy a">
      <formula>NOT(ISERROR(SEARCH("Muy a",T19)))</formula>
    </cfRule>
    <cfRule type="containsText" dxfId="2964" priority="101" operator="containsText" text="Muy b">
      <formula>NOT(ISERROR(SEARCH("Muy b",T19)))</formula>
    </cfRule>
    <cfRule type="containsText" dxfId="2963" priority="102" operator="containsText" text="Baja">
      <formula>NOT(ISERROR(SEARCH("Baja",T19)))</formula>
    </cfRule>
    <cfRule type="containsText" dxfId="2962" priority="103" operator="containsText" text="Media">
      <formula>NOT(ISERROR(SEARCH("Media",T19)))</formula>
    </cfRule>
    <cfRule type="containsText" dxfId="2961" priority="104" operator="containsText" text="Alta">
      <formula>NOT(ISERROR(SEARCH("Alta",T19)))</formula>
    </cfRule>
  </conditionalFormatting>
  <conditionalFormatting sqref="U19">
    <cfRule type="cellIs" dxfId="2960" priority="69" operator="equal">
      <formula>100%</formula>
    </cfRule>
    <cfRule type="cellIs" dxfId="2959" priority="70" operator="equal">
      <formula>80%</formula>
    </cfRule>
    <cfRule type="cellIs" dxfId="2958" priority="71" operator="equal">
      <formula>60%</formula>
    </cfRule>
    <cfRule type="cellIs" dxfId="2957" priority="72" operator="equal">
      <formula>40%</formula>
    </cfRule>
    <cfRule type="cellIs" dxfId="2956" priority="73" operator="equal">
      <formula>0.2</formula>
    </cfRule>
    <cfRule type="containsText" dxfId="2955" priority="74" operator="containsText" text="Extremo">
      <formula>NOT(ISERROR(SEARCH("Extremo",U19)))</formula>
    </cfRule>
    <cfRule type="containsText" dxfId="2954" priority="75" operator="containsText" text="Alto">
      <formula>NOT(ISERROR(SEARCH("Alto",U19)))</formula>
    </cfRule>
    <cfRule type="containsText" dxfId="2953" priority="76" operator="containsText" text="Bajo">
      <formula>NOT(ISERROR(SEARCH("Bajo",U19)))</formula>
    </cfRule>
    <cfRule type="containsText" dxfId="2952" priority="77" operator="containsText" text="Catastrófico">
      <formula>NOT(ISERROR(SEARCH("Catastrófico",U19)))</formula>
    </cfRule>
    <cfRule type="containsText" dxfId="2951" priority="78" operator="containsText" text="Mayor">
      <formula>NOT(ISERROR(SEARCH("Mayor",U19)))</formula>
    </cfRule>
    <cfRule type="containsText" dxfId="2950" priority="79" operator="containsText" text="Moderado">
      <formula>NOT(ISERROR(SEARCH("Moderado",U19)))</formula>
    </cfRule>
    <cfRule type="containsText" dxfId="2949" priority="80" operator="containsText" text="Menor">
      <formula>NOT(ISERROR(SEARCH("Menor",U19)))</formula>
    </cfRule>
    <cfRule type="containsText" dxfId="2948" priority="81" operator="containsText" text="Leve">
      <formula>NOT(ISERROR(SEARCH("Leve",U19)))</formula>
    </cfRule>
    <cfRule type="containsText" dxfId="2947" priority="82" operator="containsText" text="Muy a">
      <formula>NOT(ISERROR(SEARCH("Muy a",U19)))</formula>
    </cfRule>
    <cfRule type="containsText" dxfId="2946" priority="83" operator="containsText" text="Muy b">
      <formula>NOT(ISERROR(SEARCH("Muy b",U19)))</formula>
    </cfRule>
    <cfRule type="containsText" dxfId="2945" priority="84" operator="containsText" text="Baja">
      <formula>NOT(ISERROR(SEARCH("Baja",U19)))</formula>
    </cfRule>
    <cfRule type="containsText" dxfId="2944" priority="85" operator="containsText" text="Media">
      <formula>NOT(ISERROR(SEARCH("Media",U19)))</formula>
    </cfRule>
    <cfRule type="containsText" dxfId="2943" priority="86" operator="containsText" text="Alta">
      <formula>NOT(ISERROR(SEARCH("Alta",U19)))</formula>
    </cfRule>
  </conditionalFormatting>
  <conditionalFormatting sqref="AJ19:AK19">
    <cfRule type="containsText" dxfId="2942" priority="66" operator="containsText" text="BAJA">
      <formula>NOT(ISERROR(SEARCH("BAJA",AJ19)))</formula>
    </cfRule>
    <cfRule type="containsText" dxfId="2941" priority="67" operator="containsText" text="MEDIA">
      <formula>NOT(ISERROR(SEARCH("MEDIA",AJ19)))</formula>
    </cfRule>
    <cfRule type="containsText" dxfId="2940" priority="68" operator="containsText" text="ALTA">
      <formula>NOT(ISERROR(SEARCH("ALTA",AJ19)))</formula>
    </cfRule>
  </conditionalFormatting>
  <conditionalFormatting sqref="AJ20:AK20">
    <cfRule type="containsText" dxfId="2939" priority="63" operator="containsText" text="BAJA">
      <formula>NOT(ISERROR(SEARCH("BAJA",AJ20)))</formula>
    </cfRule>
    <cfRule type="containsText" dxfId="2938" priority="64" operator="containsText" text="MEDIA">
      <formula>NOT(ISERROR(SEARCH("MEDIA",AJ20)))</formula>
    </cfRule>
    <cfRule type="containsText" dxfId="2937" priority="65" operator="containsText" text="ALTA">
      <formula>NOT(ISERROR(SEARCH("ALTA",AJ20)))</formula>
    </cfRule>
  </conditionalFormatting>
  <conditionalFormatting sqref="AS19:AS20">
    <cfRule type="containsText" dxfId="2936" priority="60" operator="containsText" text="BAJA">
      <formula>NOT(ISERROR(SEARCH("BAJA",AS19)))</formula>
    </cfRule>
    <cfRule type="containsText" dxfId="2935" priority="61" operator="containsText" text="MEDIA">
      <formula>NOT(ISERROR(SEARCH("MEDIA",AS19)))</formula>
    </cfRule>
    <cfRule type="containsText" dxfId="2934" priority="62" operator="containsText" text="ALTA">
      <formula>NOT(ISERROR(SEARCH("ALTA",AS19)))</formula>
    </cfRule>
  </conditionalFormatting>
  <conditionalFormatting sqref="AX19">
    <cfRule type="cellIs" dxfId="2933" priority="39" operator="equal">
      <formula>100%</formula>
    </cfRule>
    <cfRule type="cellIs" dxfId="2932" priority="40" operator="equal">
      <formula>80%</formula>
    </cfRule>
    <cfRule type="cellIs" dxfId="2931" priority="41" operator="equal">
      <formula>60%</formula>
    </cfRule>
    <cfRule type="cellIs" dxfId="2930" priority="42" operator="equal">
      <formula>40%</formula>
    </cfRule>
    <cfRule type="cellIs" dxfId="2929" priority="43" operator="equal">
      <formula>0.2</formula>
    </cfRule>
    <cfRule type="containsText" dxfId="2928" priority="44" operator="containsText" text="Extremo">
      <formula>NOT(ISERROR(SEARCH("Extremo",AX19)))</formula>
    </cfRule>
    <cfRule type="containsText" dxfId="2927" priority="45" operator="containsText" text="Alto">
      <formula>NOT(ISERROR(SEARCH("Alto",AX19)))</formula>
    </cfRule>
    <cfRule type="containsText" dxfId="2926" priority="46" operator="containsText" text="Bajo">
      <formula>NOT(ISERROR(SEARCH("Bajo",AX19)))</formula>
    </cfRule>
    <cfRule type="containsText" dxfId="2925" priority="47" operator="containsText" text="Catastrófico">
      <formula>NOT(ISERROR(SEARCH("Catastrófico",AX19)))</formula>
    </cfRule>
    <cfRule type="containsText" dxfId="2924" priority="48" operator="containsText" text="Mayor">
      <formula>NOT(ISERROR(SEARCH("Mayor",AX19)))</formula>
    </cfRule>
    <cfRule type="containsText" dxfId="2923" priority="49" operator="containsText" text="Moderado">
      <formula>NOT(ISERROR(SEARCH("Moderado",AX19)))</formula>
    </cfRule>
    <cfRule type="containsText" dxfId="2922" priority="50" operator="containsText" text="Menor">
      <formula>NOT(ISERROR(SEARCH("Menor",AX19)))</formula>
    </cfRule>
    <cfRule type="containsText" dxfId="2921" priority="51" operator="containsText" text="Leve">
      <formula>NOT(ISERROR(SEARCH("Leve",AX19)))</formula>
    </cfRule>
    <cfRule type="containsText" dxfId="2920" priority="52" operator="containsText" text="Muy a">
      <formula>NOT(ISERROR(SEARCH("Muy a",AX19)))</formula>
    </cfRule>
    <cfRule type="containsText" dxfId="2919" priority="53" operator="containsText" text="Muy b">
      <formula>NOT(ISERROR(SEARCH("Muy b",AX19)))</formula>
    </cfRule>
    <cfRule type="containsText" dxfId="2918" priority="54" operator="containsText" text="Baja">
      <formula>NOT(ISERROR(SEARCH("Baja",AX19)))</formula>
    </cfRule>
    <cfRule type="containsText" dxfId="2917" priority="55" operator="containsText" text="Media">
      <formula>NOT(ISERROR(SEARCH("Media",AX19)))</formula>
    </cfRule>
    <cfRule type="containsText" dxfId="2916" priority="56" operator="containsText" text="Alta">
      <formula>NOT(ISERROR(SEARCH("Alta",AX19)))</formula>
    </cfRule>
  </conditionalFormatting>
  <conditionalFormatting sqref="AU19">
    <cfRule type="containsText" dxfId="2915" priority="36" operator="containsText" text="BAJA">
      <formula>NOT(ISERROR(SEARCH("BAJA",AU19)))</formula>
    </cfRule>
    <cfRule type="containsText" dxfId="2914" priority="37" operator="containsText" text="MEDIA">
      <formula>NOT(ISERROR(SEARCH("MEDIA",AU19)))</formula>
    </cfRule>
    <cfRule type="containsText" dxfId="2913" priority="38" operator="containsText" text="ALTA">
      <formula>NOT(ISERROR(SEARCH("ALTA",AU19)))</formula>
    </cfRule>
  </conditionalFormatting>
  <conditionalFormatting sqref="AU20">
    <cfRule type="containsText" dxfId="2912" priority="33" operator="containsText" text="BAJA">
      <formula>NOT(ISERROR(SEARCH("BAJA",AU20)))</formula>
    </cfRule>
    <cfRule type="containsText" dxfId="2911" priority="34" operator="containsText" text="MEDIA">
      <formula>NOT(ISERROR(SEARCH("MEDIA",AU20)))</formula>
    </cfRule>
    <cfRule type="containsText" dxfId="2910" priority="35" operator="containsText" text="ALTA">
      <formula>NOT(ISERROR(SEARCH("ALTA",AU20)))</formula>
    </cfRule>
  </conditionalFormatting>
  <conditionalFormatting sqref="AW19">
    <cfRule type="cellIs" dxfId="2909" priority="15" operator="equal">
      <formula>100%</formula>
    </cfRule>
    <cfRule type="cellIs" dxfId="2908" priority="16" operator="equal">
      <formula>80%</formula>
    </cfRule>
    <cfRule type="cellIs" dxfId="2907" priority="17" operator="equal">
      <formula>60%</formula>
    </cfRule>
    <cfRule type="cellIs" dxfId="2906" priority="18" operator="equal">
      <formula>40%</formula>
    </cfRule>
    <cfRule type="cellIs" dxfId="2905" priority="19" operator="equal">
      <formula>0.2</formula>
    </cfRule>
    <cfRule type="containsText" dxfId="2904" priority="20" operator="containsText" text="Extremo">
      <formula>NOT(ISERROR(SEARCH("Extremo",AW19)))</formula>
    </cfRule>
    <cfRule type="containsText" dxfId="2903" priority="21" operator="containsText" text="Alto">
      <formula>NOT(ISERROR(SEARCH("Alto",AW19)))</formula>
    </cfRule>
    <cfRule type="containsText" dxfId="2902" priority="22" operator="containsText" text="Bajo">
      <formula>NOT(ISERROR(SEARCH("Bajo",AW19)))</formula>
    </cfRule>
    <cfRule type="containsText" dxfId="2901" priority="23" operator="containsText" text="Catastrófico">
      <formula>NOT(ISERROR(SEARCH("Catastrófico",AW19)))</formula>
    </cfRule>
    <cfRule type="containsText" dxfId="2900" priority="24" operator="containsText" text="Mayor">
      <formula>NOT(ISERROR(SEARCH("Mayor",AW19)))</formula>
    </cfRule>
    <cfRule type="containsText" dxfId="2899" priority="25" operator="containsText" text="Moderado">
      <formula>NOT(ISERROR(SEARCH("Moderado",AW19)))</formula>
    </cfRule>
    <cfRule type="containsText" dxfId="2898" priority="26" operator="containsText" text="Menor">
      <formula>NOT(ISERROR(SEARCH("Menor",AW19)))</formula>
    </cfRule>
    <cfRule type="containsText" dxfId="2897" priority="27" operator="containsText" text="Leve">
      <formula>NOT(ISERROR(SEARCH("Leve",AW19)))</formula>
    </cfRule>
    <cfRule type="containsText" dxfId="2896" priority="28" operator="containsText" text="Muy a">
      <formula>NOT(ISERROR(SEARCH("Muy a",AW19)))</formula>
    </cfRule>
    <cfRule type="containsText" dxfId="2895" priority="29" operator="containsText" text="Muy b">
      <formula>NOT(ISERROR(SEARCH("Muy b",AW19)))</formula>
    </cfRule>
    <cfRule type="containsText" dxfId="2894" priority="30" operator="containsText" text="Baja">
      <formula>NOT(ISERROR(SEARCH("Baja",AW19)))</formula>
    </cfRule>
    <cfRule type="containsText" dxfId="2893" priority="31" operator="containsText" text="Media">
      <formula>NOT(ISERROR(SEARCH("Media",AW19)))</formula>
    </cfRule>
    <cfRule type="containsText" dxfId="2892" priority="32" operator="containsText" text="Alta">
      <formula>NOT(ISERROR(SEARCH("Alta",AW19)))</formula>
    </cfRule>
  </conditionalFormatting>
  <conditionalFormatting sqref="AV19">
    <cfRule type="cellIs" dxfId="2891" priority="8" operator="greaterThan">
      <formula>75%</formula>
    </cfRule>
    <cfRule type="cellIs" dxfId="2890" priority="9" operator="between">
      <formula>51%</formula>
      <formula>75%</formula>
    </cfRule>
    <cfRule type="cellIs" dxfId="2889" priority="10" operator="between">
      <formula>26%</formula>
      <formula>50%</formula>
    </cfRule>
    <cfRule type="cellIs" dxfId="2888" priority="11" operator="between">
      <formula>0%</formula>
      <formula>25%</formula>
    </cfRule>
    <cfRule type="containsText" dxfId="2887" priority="12" operator="containsText" text="BAJA">
      <formula>NOT(ISERROR(SEARCH("BAJA",AV19)))</formula>
    </cfRule>
    <cfRule type="containsText" dxfId="2886" priority="13" operator="containsText" text="MEDIA">
      <formula>NOT(ISERROR(SEARCH("MEDIA",AV19)))</formula>
    </cfRule>
    <cfRule type="containsText" dxfId="2885" priority="14" operator="containsText" text="ALTA">
      <formula>NOT(ISERROR(SEARCH("ALTA",AV19)))</formula>
    </cfRule>
  </conditionalFormatting>
  <conditionalFormatting sqref="AV20">
    <cfRule type="cellIs" dxfId="2884" priority="1" operator="greaterThan">
      <formula>75%</formula>
    </cfRule>
    <cfRule type="cellIs" dxfId="2883" priority="2" operator="between">
      <formula>51%</formula>
      <formula>75%</formula>
    </cfRule>
    <cfRule type="cellIs" dxfId="2882" priority="3" operator="between">
      <formula>26%</formula>
      <formula>50%</formula>
    </cfRule>
    <cfRule type="cellIs" dxfId="2881" priority="4" operator="between">
      <formula>0%</formula>
      <formula>25%</formula>
    </cfRule>
    <cfRule type="containsText" dxfId="2880" priority="5" operator="containsText" text="BAJA">
      <formula>NOT(ISERROR(SEARCH("BAJA",AV20)))</formula>
    </cfRule>
    <cfRule type="containsText" dxfId="2879" priority="6" operator="containsText" text="MEDIA">
      <formula>NOT(ISERROR(SEARCH("MEDIA",AV20)))</formula>
    </cfRule>
    <cfRule type="containsText" dxfId="2878" priority="7" operator="containsText" text="ALTA">
      <formula>NOT(ISERROR(SEARCH("ALTA",AV20)))</formula>
    </cfRule>
  </conditionalFormatting>
  <dataValidations count="5">
    <dataValidation type="list" allowBlank="1" showInputMessage="1" showErrorMessage="1" sqref="A4 AK4:AK20 A9 A12 A14 A19">
      <formula1>"SI,NO"</formula1>
    </dataValidation>
    <dataValidation type="list" allowBlank="1" showInputMessage="1" showErrorMessage="1" sqref="AJ4:AJ20">
      <formula1>"Confiable,No confiable"</formula1>
    </dataValidation>
    <dataValidation type="list" allowBlank="1" showInputMessage="1" showErrorMessage="1" sqref="AT4:AT20">
      <formula1>"Adecuado,Inadecuado"</formula1>
    </dataValidation>
    <dataValidation type="list" allowBlank="1" showInputMessage="1" showErrorMessage="1" sqref="AR4:AR20">
      <formula1>"Asignado,No Asignado"</formula1>
    </dataValidation>
    <dataValidation type="list" allowBlank="1" showInputMessage="1" showErrorMessage="1" sqref="AG4:AG2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Listas!$M$2:$M$14</xm:f>
          </x14:formula1>
          <xm:sqref>B4 B9 B12 B14 B19</xm:sqref>
        </x14:dataValidation>
        <x14:dataValidation type="list" allowBlank="1" showInputMessage="1" showErrorMessage="1">
          <x14:formula1>
            <xm:f>Listas!$B$2:$B$7</xm:f>
          </x14:formula1>
          <xm:sqref>D4 D9 D12 D14 D19</xm:sqref>
        </x14:dataValidation>
        <x14:dataValidation type="list" allowBlank="1" showInputMessage="1" showErrorMessage="1">
          <x14:formula1>
            <xm:f>Listas!$J$2:$J$6</xm:f>
          </x14:formula1>
          <xm:sqref>AX4 AX9 AX12 AX14 AX19</xm:sqref>
        </x14:dataValidation>
        <x14:dataValidation type="list" allowBlank="1" showInputMessage="1" showErrorMessage="1">
          <x14:formula1>
            <xm:f>Listas!$C$2:$C$8</xm:f>
          </x14:formula1>
          <xm:sqref>E4 E9 E12 E14 E19</xm:sqref>
        </x14:dataValidation>
        <x14:dataValidation type="list" allowBlank="1" showInputMessage="1" showErrorMessage="1">
          <x14:formula1>
            <xm:f>Listas!$G$2:$G$11</xm:f>
          </x14:formula1>
          <xm:sqref>C4:C13 C19:C20</xm:sqref>
        </x14:dataValidation>
        <x14:dataValidation type="list" allowBlank="1" showInputMessage="1" showErrorMessage="1">
          <x14:formula1>
            <xm:f>Listas!$I$2:$I$3</xm:f>
          </x14:formula1>
          <xm:sqref>AO4:AO20</xm:sqref>
        </x14:dataValidation>
        <x14:dataValidation type="list" allowBlank="1" showInputMessage="1" showErrorMessage="1">
          <x14:formula1>
            <xm:f>Listas!$H$2:$H$3</xm:f>
          </x14:formula1>
          <xm:sqref>AM4:AM20</xm:sqref>
        </x14:dataValidation>
        <x14:dataValidation type="list" allowBlank="1" showInputMessage="1" showErrorMessage="1">
          <x14:formula1>
            <xm:f>Listas!$F$2:$F$4</xm:f>
          </x14:formula1>
          <xm:sqref>AE4:AE20</xm:sqref>
        </x14:dataValidation>
        <x14:dataValidation type="list" allowBlank="1" showInputMessage="1" showErrorMessage="1">
          <x14:formula1>
            <xm:f>Listas!$P$2:$P$7</xm:f>
          </x14:formula1>
          <xm:sqref>Q4 Q9 Q12:Q14 Q19:Q20</xm:sqref>
        </x14:dataValidation>
        <x14:dataValidation type="list" allowBlank="1" showInputMessage="1" showErrorMessage="1">
          <x14:formula1>
            <xm:f>Listas!$O$2:$O$7</xm:f>
          </x14:formula1>
          <xm:sqref>O4 O9 O12:O14 O19:O20</xm:sqref>
        </x14:dataValidation>
        <x14:dataValidation type="list" allowBlank="1" showInputMessage="1" showErrorMessage="1">
          <x14:formula1>
            <xm:f>Listas!$N$2:$N$7</xm:f>
          </x14:formula1>
          <xm:sqref>M4 M9 M12:M14 M19:M20</xm:sqref>
        </x14:dataValidation>
        <x14:dataValidation type="list" allowBlank="1" showInputMessage="1" showErrorMessage="1">
          <x14:formula1>
            <xm:f>Listas!$Q$2:$Q$8</xm:f>
          </x14:formula1>
          <xm:sqref>J4 J12:J14 J9 J19:J20</xm:sqref>
        </x14:dataValidation>
        <x14:dataValidation type="list" allowBlank="1" showInputMessage="1" showErrorMessage="1">
          <x14:formula1>
            <xm:f>Listas!$K$2:$K$7</xm:f>
          </x14:formula1>
          <xm:sqref>S4:S8</xm:sqref>
        </x14:dataValidation>
        <x14:dataValidation type="list" allowBlank="1" showInputMessage="1" showErrorMessage="1">
          <x14:formula1>
            <xm:f>Listas!$L$2:$L$5</xm:f>
          </x14:formula1>
          <xm:sqref>T4:T20</xm:sqref>
        </x14:dataValidation>
        <x14:dataValidation type="list" allowBlank="1" showInputMessage="1" showErrorMessage="1">
          <x14:formula1>
            <xm:f>Listas!$K$2:$K$6</xm:f>
          </x14:formula1>
          <xm:sqref>S9:S20</xm:sqref>
        </x14:dataValidation>
        <x14:dataValidation type="list" allowBlank="1" showInputMessage="1" showErrorMessage="1">
          <x14:formula1>
            <xm:f>Listas!$G$2:$G$12</xm:f>
          </x14:formula1>
          <xm:sqref>C14:C18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17"/>
  <sheetViews>
    <sheetView zoomScale="70" zoomScaleNormal="70" workbookViewId="0">
      <pane ySplit="3" topLeftCell="A4" activePane="bottomLeft" state="frozen"/>
      <selection activeCell="G4" sqref="G4:G13"/>
      <selection pane="bottomLeft" activeCell="A4" sqref="A4:A8"/>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9.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4.5546875" style="2" customWidth="1"/>
    <col min="12" max="12" width="18.6640625" style="2" customWidth="1"/>
    <col min="13" max="13" width="15.33203125" style="2" customWidth="1"/>
    <col min="14" max="14" width="3.44140625" style="2" hidden="1" customWidth="1"/>
    <col min="15" max="15" width="19.6640625" style="2" customWidth="1"/>
    <col min="16" max="16" width="3.44140625" style="2" hidden="1" customWidth="1"/>
    <col min="17" max="17" width="21.33203125" style="2" customWidth="1"/>
    <col min="18" max="18" width="3" style="2" hidden="1" customWidth="1"/>
    <col min="19" max="20" width="21.88671875" style="2" customWidth="1"/>
    <col min="21" max="21" width="10.33203125" style="2" hidden="1" customWidth="1"/>
    <col min="22" max="22" width="15" style="2"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4.33203125" style="2" customWidth="1"/>
    <col min="29" max="29" width="28" style="2" customWidth="1"/>
    <col min="30" max="30" width="72.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4.6640625" style="2" customWidth="1"/>
    <col min="41" max="41" width="8.88671875" style="2" customWidth="1"/>
    <col min="42" max="42" width="13.55468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3.88671875" style="1" customWidth="1"/>
    <col min="59" max="59" width="14.88671875" style="1" customWidth="1"/>
    <col min="60" max="60" width="36.6640625" style="1" customWidth="1"/>
    <col min="61" max="61" width="14.88671875" style="1" customWidth="1"/>
    <col min="62" max="62" width="33.5546875" style="1" customWidth="1"/>
    <col min="63" max="247" width="11.5546875" style="1"/>
    <col min="248" max="248" width="21.88671875" style="1" customWidth="1"/>
    <col min="249" max="249" width="13.88671875" style="1" customWidth="1"/>
    <col min="250" max="250" width="38.6640625" style="1" customWidth="1"/>
    <col min="251" max="251" width="3" style="1" bestFit="1" customWidth="1"/>
    <col min="252" max="252" width="32.33203125" style="1" customWidth="1"/>
    <col min="253" max="253" width="46.33203125" style="1" customWidth="1"/>
    <col min="254" max="254" width="19" style="1" customWidth="1"/>
    <col min="255" max="255" width="0" style="1" hidden="1" customWidth="1"/>
    <col min="256" max="256" width="17.6640625" style="1" customWidth="1"/>
    <col min="257" max="257" width="0" style="1" hidden="1" customWidth="1"/>
    <col min="258" max="258" width="22.33203125" style="1" customWidth="1"/>
    <col min="259" max="259" width="5.33203125" style="1" customWidth="1"/>
    <col min="260" max="260" width="36.33203125" style="1" customWidth="1"/>
    <col min="261" max="261" width="5.6640625" style="1" customWidth="1"/>
    <col min="262" max="262" width="0" style="1" hidden="1" customWidth="1"/>
    <col min="263" max="263" width="20.6640625" style="1" customWidth="1"/>
    <col min="264" max="264" width="4.88671875" style="1" customWidth="1"/>
    <col min="265" max="265" width="0" style="1" hidden="1" customWidth="1"/>
    <col min="266" max="266" width="24.6640625" style="1" customWidth="1"/>
    <col min="267" max="267" width="12.33203125" style="1" customWidth="1"/>
    <col min="268" max="268" width="0" style="1" hidden="1" customWidth="1"/>
    <col min="269" max="269" width="3.44140625" style="1" customWidth="1"/>
    <col min="270" max="270" width="0" style="1" hidden="1" customWidth="1"/>
    <col min="271" max="271" width="17.6640625" style="1" customWidth="1"/>
    <col min="272" max="272" width="3.44140625" style="1" customWidth="1"/>
    <col min="273" max="273" width="0" style="1" hidden="1" customWidth="1"/>
    <col min="274" max="274" width="23.6640625" style="1" customWidth="1"/>
    <col min="275" max="275" width="10" style="1" customWidth="1"/>
    <col min="276" max="276" width="0" style="1" hidden="1" customWidth="1"/>
    <col min="277" max="278" width="14.6640625" style="1" customWidth="1"/>
    <col min="279" max="279" width="12.88671875" style="1" customWidth="1"/>
    <col min="280" max="280" width="3.33203125" style="1" customWidth="1"/>
    <col min="281" max="281" width="30.33203125" style="1" customWidth="1"/>
    <col min="282" max="282" width="5" style="1" customWidth="1"/>
    <col min="283" max="283" width="0" style="1" hidden="1" customWidth="1"/>
    <col min="284" max="284" width="14.33203125" style="1" customWidth="1"/>
    <col min="285" max="285" width="5.6640625" style="1" customWidth="1"/>
    <col min="286" max="286" width="0" style="1" hidden="1" customWidth="1"/>
    <col min="287" max="287" width="17.33203125" style="1" customWidth="1"/>
    <col min="288" max="288" width="12.6640625" style="1" customWidth="1"/>
    <col min="289" max="289" width="0" style="1" hidden="1" customWidth="1"/>
    <col min="290" max="290" width="5.33203125" style="1" customWidth="1"/>
    <col min="291" max="291" width="0" style="1" hidden="1" customWidth="1"/>
    <col min="292" max="292" width="17" style="1" customWidth="1"/>
    <col min="293" max="293" width="6.33203125" style="1" customWidth="1"/>
    <col min="294" max="294" width="0" style="1" hidden="1" customWidth="1"/>
    <col min="295" max="295" width="14.33203125" style="1" customWidth="1"/>
    <col min="296" max="296" width="7.5546875" style="1" customWidth="1"/>
    <col min="297" max="297" width="0" style="1" hidden="1" customWidth="1"/>
    <col min="298" max="299" width="14.33203125" style="1" customWidth="1"/>
    <col min="300" max="300" width="20.88671875" style="1" customWidth="1"/>
    <col min="301" max="301" width="14.44140625" style="1" customWidth="1"/>
    <col min="302" max="302" width="15" style="1" customWidth="1"/>
    <col min="303" max="303" width="2.6640625" style="1" customWidth="1"/>
    <col min="304" max="304" width="11.6640625" style="1" customWidth="1"/>
    <col min="305" max="305" width="11.5546875" style="1" customWidth="1"/>
    <col min="306" max="306" width="2.33203125" style="1" customWidth="1"/>
    <col min="307" max="307" width="41" style="1" customWidth="1"/>
    <col min="308" max="308" width="14.33203125" style="1" customWidth="1"/>
    <col min="309" max="310" width="11.5546875" style="1" customWidth="1"/>
    <col min="311" max="311" width="21.88671875" style="1" customWidth="1"/>
    <col min="312" max="503" width="11.5546875" style="1"/>
    <col min="504" max="504" width="21.88671875" style="1" customWidth="1"/>
    <col min="505" max="505" width="13.88671875" style="1" customWidth="1"/>
    <col min="506" max="506" width="38.6640625" style="1" customWidth="1"/>
    <col min="507" max="507" width="3" style="1" bestFit="1" customWidth="1"/>
    <col min="508" max="508" width="32.33203125" style="1" customWidth="1"/>
    <col min="509" max="509" width="46.33203125" style="1" customWidth="1"/>
    <col min="510" max="510" width="19" style="1" customWidth="1"/>
    <col min="511" max="511" width="0" style="1" hidden="1" customWidth="1"/>
    <col min="512" max="512" width="17.6640625" style="1" customWidth="1"/>
    <col min="513" max="513" width="0" style="1" hidden="1" customWidth="1"/>
    <col min="514" max="514" width="22.33203125" style="1" customWidth="1"/>
    <col min="515" max="515" width="5.33203125" style="1" customWidth="1"/>
    <col min="516" max="516" width="36.33203125" style="1" customWidth="1"/>
    <col min="517" max="517" width="5.6640625" style="1" customWidth="1"/>
    <col min="518" max="518" width="0" style="1" hidden="1" customWidth="1"/>
    <col min="519" max="519" width="20.6640625" style="1" customWidth="1"/>
    <col min="520" max="520" width="4.88671875" style="1" customWidth="1"/>
    <col min="521" max="521" width="0" style="1" hidden="1" customWidth="1"/>
    <col min="522" max="522" width="24.6640625" style="1" customWidth="1"/>
    <col min="523" max="523" width="12.33203125" style="1" customWidth="1"/>
    <col min="524" max="524" width="0" style="1" hidden="1" customWidth="1"/>
    <col min="525" max="525" width="3.44140625" style="1" customWidth="1"/>
    <col min="526" max="526" width="0" style="1" hidden="1" customWidth="1"/>
    <col min="527" max="527" width="17.6640625" style="1" customWidth="1"/>
    <col min="528" max="528" width="3.44140625" style="1" customWidth="1"/>
    <col min="529" max="529" width="0" style="1" hidden="1" customWidth="1"/>
    <col min="530" max="530" width="23.6640625" style="1" customWidth="1"/>
    <col min="531" max="531" width="10" style="1" customWidth="1"/>
    <col min="532" max="532" width="0" style="1" hidden="1" customWidth="1"/>
    <col min="533" max="534" width="14.6640625" style="1" customWidth="1"/>
    <col min="535" max="535" width="12.88671875" style="1" customWidth="1"/>
    <col min="536" max="536" width="3.33203125" style="1" customWidth="1"/>
    <col min="537" max="537" width="30.33203125" style="1" customWidth="1"/>
    <col min="538" max="538" width="5" style="1" customWidth="1"/>
    <col min="539" max="539" width="0" style="1" hidden="1" customWidth="1"/>
    <col min="540" max="540" width="14.33203125" style="1" customWidth="1"/>
    <col min="541" max="541" width="5.6640625" style="1" customWidth="1"/>
    <col min="542" max="542" width="0" style="1" hidden="1" customWidth="1"/>
    <col min="543" max="543" width="17.33203125" style="1" customWidth="1"/>
    <col min="544" max="544" width="12.6640625" style="1" customWidth="1"/>
    <col min="545" max="545" width="0" style="1" hidden="1" customWidth="1"/>
    <col min="546" max="546" width="5.33203125" style="1" customWidth="1"/>
    <col min="547" max="547" width="0" style="1" hidden="1" customWidth="1"/>
    <col min="548" max="548" width="17" style="1" customWidth="1"/>
    <col min="549" max="549" width="6.33203125" style="1" customWidth="1"/>
    <col min="550" max="550" width="0" style="1" hidden="1" customWidth="1"/>
    <col min="551" max="551" width="14.33203125" style="1" customWidth="1"/>
    <col min="552" max="552" width="7.5546875" style="1" customWidth="1"/>
    <col min="553" max="553" width="0" style="1" hidden="1" customWidth="1"/>
    <col min="554" max="555" width="14.33203125" style="1" customWidth="1"/>
    <col min="556" max="556" width="20.88671875" style="1" customWidth="1"/>
    <col min="557" max="557" width="14.44140625" style="1" customWidth="1"/>
    <col min="558" max="558" width="15" style="1" customWidth="1"/>
    <col min="559" max="559" width="2.6640625" style="1" customWidth="1"/>
    <col min="560" max="560" width="11.6640625" style="1" customWidth="1"/>
    <col min="561" max="561" width="11.5546875" style="1" customWidth="1"/>
    <col min="562" max="562" width="2.33203125" style="1" customWidth="1"/>
    <col min="563" max="563" width="41" style="1" customWidth="1"/>
    <col min="564" max="564" width="14.33203125" style="1" customWidth="1"/>
    <col min="565" max="566" width="11.5546875" style="1" customWidth="1"/>
    <col min="567" max="567" width="21.88671875" style="1" customWidth="1"/>
    <col min="568" max="759" width="11.5546875" style="1"/>
    <col min="760" max="760" width="21.88671875" style="1" customWidth="1"/>
    <col min="761" max="761" width="13.88671875" style="1" customWidth="1"/>
    <col min="762" max="762" width="38.6640625" style="1" customWidth="1"/>
    <col min="763" max="763" width="3" style="1" bestFit="1" customWidth="1"/>
    <col min="764" max="764" width="32.33203125" style="1" customWidth="1"/>
    <col min="765" max="765" width="46.33203125" style="1" customWidth="1"/>
    <col min="766" max="766" width="19" style="1" customWidth="1"/>
    <col min="767" max="767" width="0" style="1" hidden="1" customWidth="1"/>
    <col min="768" max="768" width="17.6640625" style="1" customWidth="1"/>
    <col min="769" max="769" width="0" style="1" hidden="1" customWidth="1"/>
    <col min="770" max="770" width="22.33203125" style="1" customWidth="1"/>
    <col min="771" max="771" width="5.33203125" style="1" customWidth="1"/>
    <col min="772" max="772" width="36.33203125" style="1" customWidth="1"/>
    <col min="773" max="773" width="5.6640625" style="1" customWidth="1"/>
    <col min="774" max="774" width="0" style="1" hidden="1" customWidth="1"/>
    <col min="775" max="775" width="20.6640625" style="1" customWidth="1"/>
    <col min="776" max="776" width="4.88671875" style="1" customWidth="1"/>
    <col min="777" max="777" width="0" style="1" hidden="1" customWidth="1"/>
    <col min="778" max="778" width="24.6640625" style="1" customWidth="1"/>
    <col min="779" max="779" width="12.33203125" style="1" customWidth="1"/>
    <col min="780" max="780" width="0" style="1" hidden="1" customWidth="1"/>
    <col min="781" max="781" width="3.44140625" style="1" customWidth="1"/>
    <col min="782" max="782" width="0" style="1" hidden="1" customWidth="1"/>
    <col min="783" max="783" width="17.6640625" style="1" customWidth="1"/>
    <col min="784" max="784" width="3.44140625" style="1" customWidth="1"/>
    <col min="785" max="785" width="0" style="1" hidden="1" customWidth="1"/>
    <col min="786" max="786" width="23.6640625" style="1" customWidth="1"/>
    <col min="787" max="787" width="10" style="1" customWidth="1"/>
    <col min="788" max="788" width="0" style="1" hidden="1" customWidth="1"/>
    <col min="789" max="790" width="14.6640625" style="1" customWidth="1"/>
    <col min="791" max="791" width="12.88671875" style="1" customWidth="1"/>
    <col min="792" max="792" width="3.33203125" style="1" customWidth="1"/>
    <col min="793" max="793" width="30.33203125" style="1" customWidth="1"/>
    <col min="794" max="794" width="5" style="1" customWidth="1"/>
    <col min="795" max="795" width="0" style="1" hidden="1" customWidth="1"/>
    <col min="796" max="796" width="14.33203125" style="1" customWidth="1"/>
    <col min="797" max="797" width="5.6640625" style="1" customWidth="1"/>
    <col min="798" max="798" width="0" style="1" hidden="1" customWidth="1"/>
    <col min="799" max="799" width="17.33203125" style="1" customWidth="1"/>
    <col min="800" max="800" width="12.6640625" style="1" customWidth="1"/>
    <col min="801" max="801" width="0" style="1" hidden="1" customWidth="1"/>
    <col min="802" max="802" width="5.33203125" style="1" customWidth="1"/>
    <col min="803" max="803" width="0" style="1" hidden="1" customWidth="1"/>
    <col min="804" max="804" width="17" style="1" customWidth="1"/>
    <col min="805" max="805" width="6.33203125" style="1" customWidth="1"/>
    <col min="806" max="806" width="0" style="1" hidden="1" customWidth="1"/>
    <col min="807" max="807" width="14.33203125" style="1" customWidth="1"/>
    <col min="808" max="808" width="7.5546875" style="1" customWidth="1"/>
    <col min="809" max="809" width="0" style="1" hidden="1" customWidth="1"/>
    <col min="810" max="811" width="14.33203125" style="1" customWidth="1"/>
    <col min="812" max="812" width="20.88671875" style="1" customWidth="1"/>
    <col min="813" max="813" width="14.44140625" style="1" customWidth="1"/>
    <col min="814" max="814" width="15" style="1" customWidth="1"/>
    <col min="815" max="815" width="2.6640625" style="1" customWidth="1"/>
    <col min="816" max="816" width="11.6640625" style="1" customWidth="1"/>
    <col min="817" max="817" width="11.5546875" style="1" customWidth="1"/>
    <col min="818" max="818" width="2.33203125" style="1" customWidth="1"/>
    <col min="819" max="819" width="41" style="1" customWidth="1"/>
    <col min="820" max="820" width="14.33203125" style="1" customWidth="1"/>
    <col min="821" max="822" width="11.5546875" style="1" customWidth="1"/>
    <col min="823" max="823" width="21.88671875" style="1" customWidth="1"/>
    <col min="824" max="1015" width="11.5546875" style="1"/>
    <col min="1016" max="1016" width="21.88671875" style="1" customWidth="1"/>
    <col min="1017" max="1017" width="13.88671875" style="1" customWidth="1"/>
    <col min="1018" max="1018" width="38.6640625" style="1" customWidth="1"/>
    <col min="1019" max="1019" width="3" style="1" bestFit="1" customWidth="1"/>
    <col min="1020" max="1020" width="32.33203125" style="1" customWidth="1"/>
    <col min="1021" max="1021" width="46.33203125" style="1" customWidth="1"/>
    <col min="1022" max="1022" width="19" style="1" customWidth="1"/>
    <col min="1023" max="1023" width="0" style="1" hidden="1" customWidth="1"/>
    <col min="1024" max="1024" width="17.6640625" style="1" customWidth="1"/>
    <col min="1025" max="1025" width="0" style="1" hidden="1" customWidth="1"/>
    <col min="1026" max="1026" width="22.33203125" style="1" customWidth="1"/>
    <col min="1027" max="1027" width="5.33203125" style="1" customWidth="1"/>
    <col min="1028" max="1028" width="36.33203125" style="1" customWidth="1"/>
    <col min="1029" max="1029" width="5.6640625" style="1" customWidth="1"/>
    <col min="1030" max="1030" width="0" style="1" hidden="1" customWidth="1"/>
    <col min="1031" max="1031" width="20.6640625" style="1" customWidth="1"/>
    <col min="1032" max="1032" width="4.88671875" style="1" customWidth="1"/>
    <col min="1033" max="1033" width="0" style="1" hidden="1" customWidth="1"/>
    <col min="1034" max="1034" width="24.6640625" style="1" customWidth="1"/>
    <col min="1035" max="1035" width="12.33203125" style="1" customWidth="1"/>
    <col min="1036" max="1036" width="0" style="1" hidden="1" customWidth="1"/>
    <col min="1037" max="1037" width="3.44140625" style="1" customWidth="1"/>
    <col min="1038" max="1038" width="0" style="1" hidden="1" customWidth="1"/>
    <col min="1039" max="1039" width="17.6640625" style="1" customWidth="1"/>
    <col min="1040" max="1040" width="3.44140625" style="1" customWidth="1"/>
    <col min="1041" max="1041" width="0" style="1" hidden="1" customWidth="1"/>
    <col min="1042" max="1042" width="23.6640625" style="1" customWidth="1"/>
    <col min="1043" max="1043" width="10" style="1" customWidth="1"/>
    <col min="1044" max="1044" width="0" style="1" hidden="1" customWidth="1"/>
    <col min="1045" max="1046" width="14.6640625" style="1" customWidth="1"/>
    <col min="1047" max="1047" width="12.88671875" style="1" customWidth="1"/>
    <col min="1048" max="1048" width="3.33203125" style="1" customWidth="1"/>
    <col min="1049" max="1049" width="30.33203125" style="1" customWidth="1"/>
    <col min="1050" max="1050" width="5" style="1" customWidth="1"/>
    <col min="1051" max="1051" width="0" style="1" hidden="1" customWidth="1"/>
    <col min="1052" max="1052" width="14.33203125" style="1" customWidth="1"/>
    <col min="1053" max="1053" width="5.6640625" style="1" customWidth="1"/>
    <col min="1054" max="1054" width="0" style="1" hidden="1" customWidth="1"/>
    <col min="1055" max="1055" width="17.33203125" style="1" customWidth="1"/>
    <col min="1056" max="1056" width="12.6640625" style="1" customWidth="1"/>
    <col min="1057" max="1057" width="0" style="1" hidden="1" customWidth="1"/>
    <col min="1058" max="1058" width="5.33203125" style="1" customWidth="1"/>
    <col min="1059" max="1059" width="0" style="1" hidden="1" customWidth="1"/>
    <col min="1060" max="1060" width="17" style="1" customWidth="1"/>
    <col min="1061" max="1061" width="6.33203125" style="1" customWidth="1"/>
    <col min="1062" max="1062" width="0" style="1" hidden="1" customWidth="1"/>
    <col min="1063" max="1063" width="14.33203125" style="1" customWidth="1"/>
    <col min="1064" max="1064" width="7.5546875" style="1" customWidth="1"/>
    <col min="1065" max="1065" width="0" style="1" hidden="1" customWidth="1"/>
    <col min="1066" max="1067" width="14.33203125" style="1" customWidth="1"/>
    <col min="1068" max="1068" width="20.88671875" style="1" customWidth="1"/>
    <col min="1069" max="1069" width="14.44140625" style="1" customWidth="1"/>
    <col min="1070" max="1070" width="15" style="1" customWidth="1"/>
    <col min="1071" max="1071" width="2.6640625" style="1" customWidth="1"/>
    <col min="1072" max="1072" width="11.6640625" style="1" customWidth="1"/>
    <col min="1073" max="1073" width="11.5546875" style="1" customWidth="1"/>
    <col min="1074" max="1074" width="2.33203125" style="1" customWidth="1"/>
    <col min="1075" max="1075" width="41" style="1" customWidth="1"/>
    <col min="1076" max="1076" width="14.33203125" style="1" customWidth="1"/>
    <col min="1077" max="1078" width="11.5546875" style="1" customWidth="1"/>
    <col min="1079" max="1079" width="21.88671875" style="1" customWidth="1"/>
    <col min="1080" max="1271" width="11.5546875" style="1"/>
    <col min="1272" max="1272" width="21.88671875" style="1" customWidth="1"/>
    <col min="1273" max="1273" width="13.88671875" style="1" customWidth="1"/>
    <col min="1274" max="1274" width="38.6640625" style="1" customWidth="1"/>
    <col min="1275" max="1275" width="3" style="1" bestFit="1" customWidth="1"/>
    <col min="1276" max="1276" width="32.33203125" style="1" customWidth="1"/>
    <col min="1277" max="1277" width="46.33203125" style="1" customWidth="1"/>
    <col min="1278" max="1278" width="19" style="1" customWidth="1"/>
    <col min="1279" max="1279" width="0" style="1" hidden="1" customWidth="1"/>
    <col min="1280" max="1280" width="17.6640625" style="1" customWidth="1"/>
    <col min="1281" max="1281" width="0" style="1" hidden="1" customWidth="1"/>
    <col min="1282" max="1282" width="22.33203125" style="1" customWidth="1"/>
    <col min="1283" max="1283" width="5.33203125" style="1" customWidth="1"/>
    <col min="1284" max="1284" width="36.33203125" style="1" customWidth="1"/>
    <col min="1285" max="1285" width="5.6640625" style="1" customWidth="1"/>
    <col min="1286" max="1286" width="0" style="1" hidden="1" customWidth="1"/>
    <col min="1287" max="1287" width="20.6640625" style="1" customWidth="1"/>
    <col min="1288" max="1288" width="4.88671875" style="1" customWidth="1"/>
    <col min="1289" max="1289" width="0" style="1" hidden="1" customWidth="1"/>
    <col min="1290" max="1290" width="24.6640625" style="1" customWidth="1"/>
    <col min="1291" max="1291" width="12.33203125" style="1" customWidth="1"/>
    <col min="1292" max="1292" width="0" style="1" hidden="1" customWidth="1"/>
    <col min="1293" max="1293" width="3.44140625" style="1" customWidth="1"/>
    <col min="1294" max="1294" width="0" style="1" hidden="1" customWidth="1"/>
    <col min="1295" max="1295" width="17.6640625" style="1" customWidth="1"/>
    <col min="1296" max="1296" width="3.44140625" style="1" customWidth="1"/>
    <col min="1297" max="1297" width="0" style="1" hidden="1" customWidth="1"/>
    <col min="1298" max="1298" width="23.6640625" style="1" customWidth="1"/>
    <col min="1299" max="1299" width="10" style="1" customWidth="1"/>
    <col min="1300" max="1300" width="0" style="1" hidden="1" customWidth="1"/>
    <col min="1301" max="1302" width="14.6640625" style="1" customWidth="1"/>
    <col min="1303" max="1303" width="12.88671875" style="1" customWidth="1"/>
    <col min="1304" max="1304" width="3.33203125" style="1" customWidth="1"/>
    <col min="1305" max="1305" width="30.33203125" style="1" customWidth="1"/>
    <col min="1306" max="1306" width="5" style="1" customWidth="1"/>
    <col min="1307" max="1307" width="0" style="1" hidden="1" customWidth="1"/>
    <col min="1308" max="1308" width="14.33203125" style="1" customWidth="1"/>
    <col min="1309" max="1309" width="5.6640625" style="1" customWidth="1"/>
    <col min="1310" max="1310" width="0" style="1" hidden="1" customWidth="1"/>
    <col min="1311" max="1311" width="17.33203125" style="1" customWidth="1"/>
    <col min="1312" max="1312" width="12.6640625" style="1" customWidth="1"/>
    <col min="1313" max="1313" width="0" style="1" hidden="1" customWidth="1"/>
    <col min="1314" max="1314" width="5.33203125" style="1" customWidth="1"/>
    <col min="1315" max="1315" width="0" style="1" hidden="1" customWidth="1"/>
    <col min="1316" max="1316" width="17" style="1" customWidth="1"/>
    <col min="1317" max="1317" width="6.33203125" style="1" customWidth="1"/>
    <col min="1318" max="1318" width="0" style="1" hidden="1" customWidth="1"/>
    <col min="1319" max="1319" width="14.33203125" style="1" customWidth="1"/>
    <col min="1320" max="1320" width="7.5546875" style="1" customWidth="1"/>
    <col min="1321" max="1321" width="0" style="1" hidden="1" customWidth="1"/>
    <col min="1322" max="1323" width="14.33203125" style="1" customWidth="1"/>
    <col min="1324" max="1324" width="20.88671875" style="1" customWidth="1"/>
    <col min="1325" max="1325" width="14.44140625" style="1" customWidth="1"/>
    <col min="1326" max="1326" width="15" style="1" customWidth="1"/>
    <col min="1327" max="1327" width="2.6640625" style="1" customWidth="1"/>
    <col min="1328" max="1328" width="11.6640625" style="1" customWidth="1"/>
    <col min="1329" max="1329" width="11.5546875" style="1" customWidth="1"/>
    <col min="1330" max="1330" width="2.33203125" style="1" customWidth="1"/>
    <col min="1331" max="1331" width="41" style="1" customWidth="1"/>
    <col min="1332" max="1332" width="14.33203125" style="1" customWidth="1"/>
    <col min="1333" max="1334" width="11.5546875" style="1" customWidth="1"/>
    <col min="1335" max="1335" width="21.88671875" style="1" customWidth="1"/>
    <col min="1336" max="1527" width="11.5546875" style="1"/>
    <col min="1528" max="1528" width="21.88671875" style="1" customWidth="1"/>
    <col min="1529" max="1529" width="13.88671875" style="1" customWidth="1"/>
    <col min="1530" max="1530" width="38.6640625" style="1" customWidth="1"/>
    <col min="1531" max="1531" width="3" style="1" bestFit="1" customWidth="1"/>
    <col min="1532" max="1532" width="32.33203125" style="1" customWidth="1"/>
    <col min="1533" max="1533" width="46.33203125" style="1" customWidth="1"/>
    <col min="1534" max="1534" width="19" style="1" customWidth="1"/>
    <col min="1535" max="1535" width="0" style="1" hidden="1" customWidth="1"/>
    <col min="1536" max="1536" width="17.6640625" style="1" customWidth="1"/>
    <col min="1537" max="1537" width="0" style="1" hidden="1" customWidth="1"/>
    <col min="1538" max="1538" width="22.33203125" style="1" customWidth="1"/>
    <col min="1539" max="1539" width="5.33203125" style="1" customWidth="1"/>
    <col min="1540" max="1540" width="36.33203125" style="1" customWidth="1"/>
    <col min="1541" max="1541" width="5.6640625" style="1" customWidth="1"/>
    <col min="1542" max="1542" width="0" style="1" hidden="1" customWidth="1"/>
    <col min="1543" max="1543" width="20.6640625" style="1" customWidth="1"/>
    <col min="1544" max="1544" width="4.88671875" style="1" customWidth="1"/>
    <col min="1545" max="1545" width="0" style="1" hidden="1" customWidth="1"/>
    <col min="1546" max="1546" width="24.6640625" style="1" customWidth="1"/>
    <col min="1547" max="1547" width="12.33203125" style="1" customWidth="1"/>
    <col min="1548" max="1548" width="0" style="1" hidden="1" customWidth="1"/>
    <col min="1549" max="1549" width="3.44140625" style="1" customWidth="1"/>
    <col min="1550" max="1550" width="0" style="1" hidden="1" customWidth="1"/>
    <col min="1551" max="1551" width="17.6640625" style="1" customWidth="1"/>
    <col min="1552" max="1552" width="3.44140625" style="1" customWidth="1"/>
    <col min="1553" max="1553" width="0" style="1" hidden="1" customWidth="1"/>
    <col min="1554" max="1554" width="23.6640625" style="1" customWidth="1"/>
    <col min="1555" max="1555" width="10" style="1" customWidth="1"/>
    <col min="1556" max="1556" width="0" style="1" hidden="1" customWidth="1"/>
    <col min="1557" max="1558" width="14.6640625" style="1" customWidth="1"/>
    <col min="1559" max="1559" width="12.88671875" style="1" customWidth="1"/>
    <col min="1560" max="1560" width="3.33203125" style="1" customWidth="1"/>
    <col min="1561" max="1561" width="30.33203125" style="1" customWidth="1"/>
    <col min="1562" max="1562" width="5" style="1" customWidth="1"/>
    <col min="1563" max="1563" width="0" style="1" hidden="1" customWidth="1"/>
    <col min="1564" max="1564" width="14.33203125" style="1" customWidth="1"/>
    <col min="1565" max="1565" width="5.6640625" style="1" customWidth="1"/>
    <col min="1566" max="1566" width="0" style="1" hidden="1" customWidth="1"/>
    <col min="1567" max="1567" width="17.33203125" style="1" customWidth="1"/>
    <col min="1568" max="1568" width="12.6640625" style="1" customWidth="1"/>
    <col min="1569" max="1569" width="0" style="1" hidden="1" customWidth="1"/>
    <col min="1570" max="1570" width="5.33203125" style="1" customWidth="1"/>
    <col min="1571" max="1571" width="0" style="1" hidden="1" customWidth="1"/>
    <col min="1572" max="1572" width="17" style="1" customWidth="1"/>
    <col min="1573" max="1573" width="6.33203125" style="1" customWidth="1"/>
    <col min="1574" max="1574" width="0" style="1" hidden="1" customWidth="1"/>
    <col min="1575" max="1575" width="14.33203125" style="1" customWidth="1"/>
    <col min="1576" max="1576" width="7.5546875" style="1" customWidth="1"/>
    <col min="1577" max="1577" width="0" style="1" hidden="1" customWidth="1"/>
    <col min="1578" max="1579" width="14.33203125" style="1" customWidth="1"/>
    <col min="1580" max="1580" width="20.88671875" style="1" customWidth="1"/>
    <col min="1581" max="1581" width="14.44140625" style="1" customWidth="1"/>
    <col min="1582" max="1582" width="15" style="1" customWidth="1"/>
    <col min="1583" max="1583" width="2.6640625" style="1" customWidth="1"/>
    <col min="1584" max="1584" width="11.6640625" style="1" customWidth="1"/>
    <col min="1585" max="1585" width="11.5546875" style="1" customWidth="1"/>
    <col min="1586" max="1586" width="2.33203125" style="1" customWidth="1"/>
    <col min="1587" max="1587" width="41" style="1" customWidth="1"/>
    <col min="1588" max="1588" width="14.33203125" style="1" customWidth="1"/>
    <col min="1589" max="1590" width="11.5546875" style="1" customWidth="1"/>
    <col min="1591" max="1591" width="21.88671875" style="1" customWidth="1"/>
    <col min="1592" max="1783" width="11.5546875" style="1"/>
    <col min="1784" max="1784" width="21.88671875" style="1" customWidth="1"/>
    <col min="1785" max="1785" width="13.88671875" style="1" customWidth="1"/>
    <col min="1786" max="1786" width="38.6640625" style="1" customWidth="1"/>
    <col min="1787" max="1787" width="3" style="1" bestFit="1" customWidth="1"/>
    <col min="1788" max="1788" width="32.33203125" style="1" customWidth="1"/>
    <col min="1789" max="1789" width="46.33203125" style="1" customWidth="1"/>
    <col min="1790" max="1790" width="19" style="1" customWidth="1"/>
    <col min="1791" max="1791" width="0" style="1" hidden="1" customWidth="1"/>
    <col min="1792" max="1792" width="17.6640625" style="1" customWidth="1"/>
    <col min="1793" max="1793" width="0" style="1" hidden="1" customWidth="1"/>
    <col min="1794" max="1794" width="22.33203125" style="1" customWidth="1"/>
    <col min="1795" max="1795" width="5.33203125" style="1" customWidth="1"/>
    <col min="1796" max="1796" width="36.33203125" style="1" customWidth="1"/>
    <col min="1797" max="1797" width="5.6640625" style="1" customWidth="1"/>
    <col min="1798" max="1798" width="0" style="1" hidden="1" customWidth="1"/>
    <col min="1799" max="1799" width="20.6640625" style="1" customWidth="1"/>
    <col min="1800" max="1800" width="4.88671875" style="1" customWidth="1"/>
    <col min="1801" max="1801" width="0" style="1" hidden="1" customWidth="1"/>
    <col min="1802" max="1802" width="24.6640625" style="1" customWidth="1"/>
    <col min="1803" max="1803" width="12.33203125" style="1" customWidth="1"/>
    <col min="1804" max="1804" width="0" style="1" hidden="1" customWidth="1"/>
    <col min="1805" max="1805" width="3.44140625" style="1" customWidth="1"/>
    <col min="1806" max="1806" width="0" style="1" hidden="1" customWidth="1"/>
    <col min="1807" max="1807" width="17.6640625" style="1" customWidth="1"/>
    <col min="1808" max="1808" width="3.44140625" style="1" customWidth="1"/>
    <col min="1809" max="1809" width="0" style="1" hidden="1" customWidth="1"/>
    <col min="1810" max="1810" width="23.6640625" style="1" customWidth="1"/>
    <col min="1811" max="1811" width="10" style="1" customWidth="1"/>
    <col min="1812" max="1812" width="0" style="1" hidden="1" customWidth="1"/>
    <col min="1813" max="1814" width="14.6640625" style="1" customWidth="1"/>
    <col min="1815" max="1815" width="12.88671875" style="1" customWidth="1"/>
    <col min="1816" max="1816" width="3.33203125" style="1" customWidth="1"/>
    <col min="1817" max="1817" width="30.33203125" style="1" customWidth="1"/>
    <col min="1818" max="1818" width="5" style="1" customWidth="1"/>
    <col min="1819" max="1819" width="0" style="1" hidden="1" customWidth="1"/>
    <col min="1820" max="1820" width="14.33203125" style="1" customWidth="1"/>
    <col min="1821" max="1821" width="5.6640625" style="1" customWidth="1"/>
    <col min="1822" max="1822" width="0" style="1" hidden="1" customWidth="1"/>
    <col min="1823" max="1823" width="17.33203125" style="1" customWidth="1"/>
    <col min="1824" max="1824" width="12.6640625" style="1" customWidth="1"/>
    <col min="1825" max="1825" width="0" style="1" hidden="1" customWidth="1"/>
    <col min="1826" max="1826" width="5.33203125" style="1" customWidth="1"/>
    <col min="1827" max="1827" width="0" style="1" hidden="1" customWidth="1"/>
    <col min="1828" max="1828" width="17" style="1" customWidth="1"/>
    <col min="1829" max="1829" width="6.33203125" style="1" customWidth="1"/>
    <col min="1830" max="1830" width="0" style="1" hidden="1" customWidth="1"/>
    <col min="1831" max="1831" width="14.33203125" style="1" customWidth="1"/>
    <col min="1832" max="1832" width="7.5546875" style="1" customWidth="1"/>
    <col min="1833" max="1833" width="0" style="1" hidden="1" customWidth="1"/>
    <col min="1834" max="1835" width="14.33203125" style="1" customWidth="1"/>
    <col min="1836" max="1836" width="20.88671875" style="1" customWidth="1"/>
    <col min="1837" max="1837" width="14.44140625" style="1" customWidth="1"/>
    <col min="1838" max="1838" width="15" style="1" customWidth="1"/>
    <col min="1839" max="1839" width="2.6640625" style="1" customWidth="1"/>
    <col min="1840" max="1840" width="11.6640625" style="1" customWidth="1"/>
    <col min="1841" max="1841" width="11.5546875" style="1" customWidth="1"/>
    <col min="1842" max="1842" width="2.33203125" style="1" customWidth="1"/>
    <col min="1843" max="1843" width="41" style="1" customWidth="1"/>
    <col min="1844" max="1844" width="14.33203125" style="1" customWidth="1"/>
    <col min="1845" max="1846" width="11.5546875" style="1" customWidth="1"/>
    <col min="1847" max="1847" width="21.88671875" style="1" customWidth="1"/>
    <col min="1848" max="2039" width="11.5546875" style="1"/>
    <col min="2040" max="2040" width="21.88671875" style="1" customWidth="1"/>
    <col min="2041" max="2041" width="13.88671875" style="1" customWidth="1"/>
    <col min="2042" max="2042" width="38.6640625" style="1" customWidth="1"/>
    <col min="2043" max="2043" width="3" style="1" bestFit="1" customWidth="1"/>
    <col min="2044" max="2044" width="32.33203125" style="1" customWidth="1"/>
    <col min="2045" max="2045" width="46.33203125" style="1" customWidth="1"/>
    <col min="2046" max="2046" width="19" style="1" customWidth="1"/>
    <col min="2047" max="2047" width="0" style="1" hidden="1" customWidth="1"/>
    <col min="2048" max="2048" width="17.6640625" style="1" customWidth="1"/>
    <col min="2049" max="2049" width="0" style="1" hidden="1" customWidth="1"/>
    <col min="2050" max="2050" width="22.33203125" style="1" customWidth="1"/>
    <col min="2051" max="2051" width="5.33203125" style="1" customWidth="1"/>
    <col min="2052" max="2052" width="36.33203125" style="1" customWidth="1"/>
    <col min="2053" max="2053" width="5.6640625" style="1" customWidth="1"/>
    <col min="2054" max="2054" width="0" style="1" hidden="1" customWidth="1"/>
    <col min="2055" max="2055" width="20.6640625" style="1" customWidth="1"/>
    <col min="2056" max="2056" width="4.88671875" style="1" customWidth="1"/>
    <col min="2057" max="2057" width="0" style="1" hidden="1" customWidth="1"/>
    <col min="2058" max="2058" width="24.6640625" style="1" customWidth="1"/>
    <col min="2059" max="2059" width="12.33203125" style="1" customWidth="1"/>
    <col min="2060" max="2060" width="0" style="1" hidden="1" customWidth="1"/>
    <col min="2061" max="2061" width="3.44140625" style="1" customWidth="1"/>
    <col min="2062" max="2062" width="0" style="1" hidden="1" customWidth="1"/>
    <col min="2063" max="2063" width="17.6640625" style="1" customWidth="1"/>
    <col min="2064" max="2064" width="3.44140625" style="1" customWidth="1"/>
    <col min="2065" max="2065" width="0" style="1" hidden="1" customWidth="1"/>
    <col min="2066" max="2066" width="23.6640625" style="1" customWidth="1"/>
    <col min="2067" max="2067" width="10" style="1" customWidth="1"/>
    <col min="2068" max="2068" width="0" style="1" hidden="1" customWidth="1"/>
    <col min="2069" max="2070" width="14.6640625" style="1" customWidth="1"/>
    <col min="2071" max="2071" width="12.88671875" style="1" customWidth="1"/>
    <col min="2072" max="2072" width="3.33203125" style="1" customWidth="1"/>
    <col min="2073" max="2073" width="30.33203125" style="1" customWidth="1"/>
    <col min="2074" max="2074" width="5" style="1" customWidth="1"/>
    <col min="2075" max="2075" width="0" style="1" hidden="1" customWidth="1"/>
    <col min="2076" max="2076" width="14.33203125" style="1" customWidth="1"/>
    <col min="2077" max="2077" width="5.6640625" style="1" customWidth="1"/>
    <col min="2078" max="2078" width="0" style="1" hidden="1" customWidth="1"/>
    <col min="2079" max="2079" width="17.33203125" style="1" customWidth="1"/>
    <col min="2080" max="2080" width="12.6640625" style="1" customWidth="1"/>
    <col min="2081" max="2081" width="0" style="1" hidden="1" customWidth="1"/>
    <col min="2082" max="2082" width="5.33203125" style="1" customWidth="1"/>
    <col min="2083" max="2083" width="0" style="1" hidden="1" customWidth="1"/>
    <col min="2084" max="2084" width="17" style="1" customWidth="1"/>
    <col min="2085" max="2085" width="6.33203125" style="1" customWidth="1"/>
    <col min="2086" max="2086" width="0" style="1" hidden="1" customWidth="1"/>
    <col min="2087" max="2087" width="14.33203125" style="1" customWidth="1"/>
    <col min="2088" max="2088" width="7.5546875" style="1" customWidth="1"/>
    <col min="2089" max="2089" width="0" style="1" hidden="1" customWidth="1"/>
    <col min="2090" max="2091" width="14.33203125" style="1" customWidth="1"/>
    <col min="2092" max="2092" width="20.88671875" style="1" customWidth="1"/>
    <col min="2093" max="2093" width="14.44140625" style="1" customWidth="1"/>
    <col min="2094" max="2094" width="15" style="1" customWidth="1"/>
    <col min="2095" max="2095" width="2.6640625" style="1" customWidth="1"/>
    <col min="2096" max="2096" width="11.6640625" style="1" customWidth="1"/>
    <col min="2097" max="2097" width="11.5546875" style="1" customWidth="1"/>
    <col min="2098" max="2098" width="2.33203125" style="1" customWidth="1"/>
    <col min="2099" max="2099" width="41" style="1" customWidth="1"/>
    <col min="2100" max="2100" width="14.33203125" style="1" customWidth="1"/>
    <col min="2101" max="2102" width="11.5546875" style="1" customWidth="1"/>
    <col min="2103" max="2103" width="21.88671875" style="1" customWidth="1"/>
    <col min="2104" max="2295" width="11.5546875" style="1"/>
    <col min="2296" max="2296" width="21.88671875" style="1" customWidth="1"/>
    <col min="2297" max="2297" width="13.88671875" style="1" customWidth="1"/>
    <col min="2298" max="2298" width="38.6640625" style="1" customWidth="1"/>
    <col min="2299" max="2299" width="3" style="1" bestFit="1" customWidth="1"/>
    <col min="2300" max="2300" width="32.33203125" style="1" customWidth="1"/>
    <col min="2301" max="2301" width="46.33203125" style="1" customWidth="1"/>
    <col min="2302" max="2302" width="19" style="1" customWidth="1"/>
    <col min="2303" max="2303" width="0" style="1" hidden="1" customWidth="1"/>
    <col min="2304" max="2304" width="17.6640625" style="1" customWidth="1"/>
    <col min="2305" max="2305" width="0" style="1" hidden="1" customWidth="1"/>
    <col min="2306" max="2306" width="22.33203125" style="1" customWidth="1"/>
    <col min="2307" max="2307" width="5.33203125" style="1" customWidth="1"/>
    <col min="2308" max="2308" width="36.33203125" style="1" customWidth="1"/>
    <col min="2309" max="2309" width="5.6640625" style="1" customWidth="1"/>
    <col min="2310" max="2310" width="0" style="1" hidden="1" customWidth="1"/>
    <col min="2311" max="2311" width="20.6640625" style="1" customWidth="1"/>
    <col min="2312" max="2312" width="4.88671875" style="1" customWidth="1"/>
    <col min="2313" max="2313" width="0" style="1" hidden="1" customWidth="1"/>
    <col min="2314" max="2314" width="24.6640625" style="1" customWidth="1"/>
    <col min="2315" max="2315" width="12.33203125" style="1" customWidth="1"/>
    <col min="2316" max="2316" width="0" style="1" hidden="1" customWidth="1"/>
    <col min="2317" max="2317" width="3.44140625" style="1" customWidth="1"/>
    <col min="2318" max="2318" width="0" style="1" hidden="1" customWidth="1"/>
    <col min="2319" max="2319" width="17.6640625" style="1" customWidth="1"/>
    <col min="2320" max="2320" width="3.44140625" style="1" customWidth="1"/>
    <col min="2321" max="2321" width="0" style="1" hidden="1" customWidth="1"/>
    <col min="2322" max="2322" width="23.6640625" style="1" customWidth="1"/>
    <col min="2323" max="2323" width="10" style="1" customWidth="1"/>
    <col min="2324" max="2324" width="0" style="1" hidden="1" customWidth="1"/>
    <col min="2325" max="2326" width="14.6640625" style="1" customWidth="1"/>
    <col min="2327" max="2327" width="12.88671875" style="1" customWidth="1"/>
    <col min="2328" max="2328" width="3.33203125" style="1" customWidth="1"/>
    <col min="2329" max="2329" width="30.33203125" style="1" customWidth="1"/>
    <col min="2330" max="2330" width="5" style="1" customWidth="1"/>
    <col min="2331" max="2331" width="0" style="1" hidden="1" customWidth="1"/>
    <col min="2332" max="2332" width="14.33203125" style="1" customWidth="1"/>
    <col min="2333" max="2333" width="5.6640625" style="1" customWidth="1"/>
    <col min="2334" max="2334" width="0" style="1" hidden="1" customWidth="1"/>
    <col min="2335" max="2335" width="17.33203125" style="1" customWidth="1"/>
    <col min="2336" max="2336" width="12.6640625" style="1" customWidth="1"/>
    <col min="2337" max="2337" width="0" style="1" hidden="1" customWidth="1"/>
    <col min="2338" max="2338" width="5.33203125" style="1" customWidth="1"/>
    <col min="2339" max="2339" width="0" style="1" hidden="1" customWidth="1"/>
    <col min="2340" max="2340" width="17" style="1" customWidth="1"/>
    <col min="2341" max="2341" width="6.33203125" style="1" customWidth="1"/>
    <col min="2342" max="2342" width="0" style="1" hidden="1" customWidth="1"/>
    <col min="2343" max="2343" width="14.33203125" style="1" customWidth="1"/>
    <col min="2344" max="2344" width="7.5546875" style="1" customWidth="1"/>
    <col min="2345" max="2345" width="0" style="1" hidden="1" customWidth="1"/>
    <col min="2346" max="2347" width="14.33203125" style="1" customWidth="1"/>
    <col min="2348" max="2348" width="20.88671875" style="1" customWidth="1"/>
    <col min="2349" max="2349" width="14.44140625" style="1" customWidth="1"/>
    <col min="2350" max="2350" width="15" style="1" customWidth="1"/>
    <col min="2351" max="2351" width="2.6640625" style="1" customWidth="1"/>
    <col min="2352" max="2352" width="11.6640625" style="1" customWidth="1"/>
    <col min="2353" max="2353" width="11.5546875" style="1" customWidth="1"/>
    <col min="2354" max="2354" width="2.33203125" style="1" customWidth="1"/>
    <col min="2355" max="2355" width="41" style="1" customWidth="1"/>
    <col min="2356" max="2356" width="14.33203125" style="1" customWidth="1"/>
    <col min="2357" max="2358" width="11.5546875" style="1" customWidth="1"/>
    <col min="2359" max="2359" width="21.88671875" style="1" customWidth="1"/>
    <col min="2360" max="2551" width="11.5546875" style="1"/>
    <col min="2552" max="2552" width="21.88671875" style="1" customWidth="1"/>
    <col min="2553" max="2553" width="13.88671875" style="1" customWidth="1"/>
    <col min="2554" max="2554" width="38.6640625" style="1" customWidth="1"/>
    <col min="2555" max="2555" width="3" style="1" bestFit="1" customWidth="1"/>
    <col min="2556" max="2556" width="32.33203125" style="1" customWidth="1"/>
    <col min="2557" max="2557" width="46.33203125" style="1" customWidth="1"/>
    <col min="2558" max="2558" width="19" style="1" customWidth="1"/>
    <col min="2559" max="2559" width="0" style="1" hidden="1" customWidth="1"/>
    <col min="2560" max="2560" width="17.6640625" style="1" customWidth="1"/>
    <col min="2561" max="2561" width="0" style="1" hidden="1" customWidth="1"/>
    <col min="2562" max="2562" width="22.33203125" style="1" customWidth="1"/>
    <col min="2563" max="2563" width="5.33203125" style="1" customWidth="1"/>
    <col min="2564" max="2564" width="36.33203125" style="1" customWidth="1"/>
    <col min="2565" max="2565" width="5.6640625" style="1" customWidth="1"/>
    <col min="2566" max="2566" width="0" style="1" hidden="1" customWidth="1"/>
    <col min="2567" max="2567" width="20.6640625" style="1" customWidth="1"/>
    <col min="2568" max="2568" width="4.88671875" style="1" customWidth="1"/>
    <col min="2569" max="2569" width="0" style="1" hidden="1" customWidth="1"/>
    <col min="2570" max="2570" width="24.6640625" style="1" customWidth="1"/>
    <col min="2571" max="2571" width="12.33203125" style="1" customWidth="1"/>
    <col min="2572" max="2572" width="0" style="1" hidden="1" customWidth="1"/>
    <col min="2573" max="2573" width="3.44140625" style="1" customWidth="1"/>
    <col min="2574" max="2574" width="0" style="1" hidden="1" customWidth="1"/>
    <col min="2575" max="2575" width="17.6640625" style="1" customWidth="1"/>
    <col min="2576" max="2576" width="3.44140625" style="1" customWidth="1"/>
    <col min="2577" max="2577" width="0" style="1" hidden="1" customWidth="1"/>
    <col min="2578" max="2578" width="23.6640625" style="1" customWidth="1"/>
    <col min="2579" max="2579" width="10" style="1" customWidth="1"/>
    <col min="2580" max="2580" width="0" style="1" hidden="1" customWidth="1"/>
    <col min="2581" max="2582" width="14.6640625" style="1" customWidth="1"/>
    <col min="2583" max="2583" width="12.88671875" style="1" customWidth="1"/>
    <col min="2584" max="2584" width="3.33203125" style="1" customWidth="1"/>
    <col min="2585" max="2585" width="30.33203125" style="1" customWidth="1"/>
    <col min="2586" max="2586" width="5" style="1" customWidth="1"/>
    <col min="2587" max="2587" width="0" style="1" hidden="1" customWidth="1"/>
    <col min="2588" max="2588" width="14.33203125" style="1" customWidth="1"/>
    <col min="2589" max="2589" width="5.6640625" style="1" customWidth="1"/>
    <col min="2590" max="2590" width="0" style="1" hidden="1" customWidth="1"/>
    <col min="2591" max="2591" width="17.33203125" style="1" customWidth="1"/>
    <col min="2592" max="2592" width="12.6640625" style="1" customWidth="1"/>
    <col min="2593" max="2593" width="0" style="1" hidden="1" customWidth="1"/>
    <col min="2594" max="2594" width="5.33203125" style="1" customWidth="1"/>
    <col min="2595" max="2595" width="0" style="1" hidden="1" customWidth="1"/>
    <col min="2596" max="2596" width="17" style="1" customWidth="1"/>
    <col min="2597" max="2597" width="6.33203125" style="1" customWidth="1"/>
    <col min="2598" max="2598" width="0" style="1" hidden="1" customWidth="1"/>
    <col min="2599" max="2599" width="14.33203125" style="1" customWidth="1"/>
    <col min="2600" max="2600" width="7.5546875" style="1" customWidth="1"/>
    <col min="2601" max="2601" width="0" style="1" hidden="1" customWidth="1"/>
    <col min="2602" max="2603" width="14.33203125" style="1" customWidth="1"/>
    <col min="2604" max="2604" width="20.88671875" style="1" customWidth="1"/>
    <col min="2605" max="2605" width="14.44140625" style="1" customWidth="1"/>
    <col min="2606" max="2606" width="15" style="1" customWidth="1"/>
    <col min="2607" max="2607" width="2.6640625" style="1" customWidth="1"/>
    <col min="2608" max="2608" width="11.6640625" style="1" customWidth="1"/>
    <col min="2609" max="2609" width="11.5546875" style="1" customWidth="1"/>
    <col min="2610" max="2610" width="2.33203125" style="1" customWidth="1"/>
    <col min="2611" max="2611" width="41" style="1" customWidth="1"/>
    <col min="2612" max="2612" width="14.33203125" style="1" customWidth="1"/>
    <col min="2613" max="2614" width="11.5546875" style="1" customWidth="1"/>
    <col min="2615" max="2615" width="21.88671875" style="1" customWidth="1"/>
    <col min="2616" max="2807" width="11.5546875" style="1"/>
    <col min="2808" max="2808" width="21.88671875" style="1" customWidth="1"/>
    <col min="2809" max="2809" width="13.88671875" style="1" customWidth="1"/>
    <col min="2810" max="2810" width="38.6640625" style="1" customWidth="1"/>
    <col min="2811" max="2811" width="3" style="1" bestFit="1" customWidth="1"/>
    <col min="2812" max="2812" width="32.33203125" style="1" customWidth="1"/>
    <col min="2813" max="2813" width="46.33203125" style="1" customWidth="1"/>
    <col min="2814" max="2814" width="19" style="1" customWidth="1"/>
    <col min="2815" max="2815" width="0" style="1" hidden="1" customWidth="1"/>
    <col min="2816" max="2816" width="17.6640625" style="1" customWidth="1"/>
    <col min="2817" max="2817" width="0" style="1" hidden="1" customWidth="1"/>
    <col min="2818" max="2818" width="22.33203125" style="1" customWidth="1"/>
    <col min="2819" max="2819" width="5.33203125" style="1" customWidth="1"/>
    <col min="2820" max="2820" width="36.33203125" style="1" customWidth="1"/>
    <col min="2821" max="2821" width="5.6640625" style="1" customWidth="1"/>
    <col min="2822" max="2822" width="0" style="1" hidden="1" customWidth="1"/>
    <col min="2823" max="2823" width="20.6640625" style="1" customWidth="1"/>
    <col min="2824" max="2824" width="4.88671875" style="1" customWidth="1"/>
    <col min="2825" max="2825" width="0" style="1" hidden="1" customWidth="1"/>
    <col min="2826" max="2826" width="24.6640625" style="1" customWidth="1"/>
    <col min="2827" max="2827" width="12.33203125" style="1" customWidth="1"/>
    <col min="2828" max="2828" width="0" style="1" hidden="1" customWidth="1"/>
    <col min="2829" max="2829" width="3.44140625" style="1" customWidth="1"/>
    <col min="2830" max="2830" width="0" style="1" hidden="1" customWidth="1"/>
    <col min="2831" max="2831" width="17.6640625" style="1" customWidth="1"/>
    <col min="2832" max="2832" width="3.44140625" style="1" customWidth="1"/>
    <col min="2833" max="2833" width="0" style="1" hidden="1" customWidth="1"/>
    <col min="2834" max="2834" width="23.6640625" style="1" customWidth="1"/>
    <col min="2835" max="2835" width="10" style="1" customWidth="1"/>
    <col min="2836" max="2836" width="0" style="1" hidden="1" customWidth="1"/>
    <col min="2837" max="2838" width="14.6640625" style="1" customWidth="1"/>
    <col min="2839" max="2839" width="12.88671875" style="1" customWidth="1"/>
    <col min="2840" max="2840" width="3.33203125" style="1" customWidth="1"/>
    <col min="2841" max="2841" width="30.33203125" style="1" customWidth="1"/>
    <col min="2842" max="2842" width="5" style="1" customWidth="1"/>
    <col min="2843" max="2843" width="0" style="1" hidden="1" customWidth="1"/>
    <col min="2844" max="2844" width="14.33203125" style="1" customWidth="1"/>
    <col min="2845" max="2845" width="5.6640625" style="1" customWidth="1"/>
    <col min="2846" max="2846" width="0" style="1" hidden="1" customWidth="1"/>
    <col min="2847" max="2847" width="17.33203125" style="1" customWidth="1"/>
    <col min="2848" max="2848" width="12.6640625" style="1" customWidth="1"/>
    <col min="2849" max="2849" width="0" style="1" hidden="1" customWidth="1"/>
    <col min="2850" max="2850" width="5.33203125" style="1" customWidth="1"/>
    <col min="2851" max="2851" width="0" style="1" hidden="1" customWidth="1"/>
    <col min="2852" max="2852" width="17" style="1" customWidth="1"/>
    <col min="2853" max="2853" width="6.33203125" style="1" customWidth="1"/>
    <col min="2854" max="2854" width="0" style="1" hidden="1" customWidth="1"/>
    <col min="2855" max="2855" width="14.33203125" style="1" customWidth="1"/>
    <col min="2856" max="2856" width="7.5546875" style="1" customWidth="1"/>
    <col min="2857" max="2857" width="0" style="1" hidden="1" customWidth="1"/>
    <col min="2858" max="2859" width="14.33203125" style="1" customWidth="1"/>
    <col min="2860" max="2860" width="20.88671875" style="1" customWidth="1"/>
    <col min="2861" max="2861" width="14.44140625" style="1" customWidth="1"/>
    <col min="2862" max="2862" width="15" style="1" customWidth="1"/>
    <col min="2863" max="2863" width="2.6640625" style="1" customWidth="1"/>
    <col min="2864" max="2864" width="11.6640625" style="1" customWidth="1"/>
    <col min="2865" max="2865" width="11.5546875" style="1" customWidth="1"/>
    <col min="2866" max="2866" width="2.33203125" style="1" customWidth="1"/>
    <col min="2867" max="2867" width="41" style="1" customWidth="1"/>
    <col min="2868" max="2868" width="14.33203125" style="1" customWidth="1"/>
    <col min="2869" max="2870" width="11.5546875" style="1" customWidth="1"/>
    <col min="2871" max="2871" width="21.88671875" style="1" customWidth="1"/>
    <col min="2872" max="3063" width="11.5546875" style="1"/>
    <col min="3064" max="3064" width="21.88671875" style="1" customWidth="1"/>
    <col min="3065" max="3065" width="13.88671875" style="1" customWidth="1"/>
    <col min="3066" max="3066" width="38.6640625" style="1" customWidth="1"/>
    <col min="3067" max="3067" width="3" style="1" bestFit="1" customWidth="1"/>
    <col min="3068" max="3068" width="32.33203125" style="1" customWidth="1"/>
    <col min="3069" max="3069" width="46.33203125" style="1" customWidth="1"/>
    <col min="3070" max="3070" width="19" style="1" customWidth="1"/>
    <col min="3071" max="3071" width="0" style="1" hidden="1" customWidth="1"/>
    <col min="3072" max="3072" width="17.6640625" style="1" customWidth="1"/>
    <col min="3073" max="3073" width="0" style="1" hidden="1" customWidth="1"/>
    <col min="3074" max="3074" width="22.33203125" style="1" customWidth="1"/>
    <col min="3075" max="3075" width="5.33203125" style="1" customWidth="1"/>
    <col min="3076" max="3076" width="36.33203125" style="1" customWidth="1"/>
    <col min="3077" max="3077" width="5.6640625" style="1" customWidth="1"/>
    <col min="3078" max="3078" width="0" style="1" hidden="1" customWidth="1"/>
    <col min="3079" max="3079" width="20.6640625" style="1" customWidth="1"/>
    <col min="3080" max="3080" width="4.88671875" style="1" customWidth="1"/>
    <col min="3081" max="3081" width="0" style="1" hidden="1" customWidth="1"/>
    <col min="3082" max="3082" width="24.6640625" style="1" customWidth="1"/>
    <col min="3083" max="3083" width="12.33203125" style="1" customWidth="1"/>
    <col min="3084" max="3084" width="0" style="1" hidden="1" customWidth="1"/>
    <col min="3085" max="3085" width="3.44140625" style="1" customWidth="1"/>
    <col min="3086" max="3086" width="0" style="1" hidden="1" customWidth="1"/>
    <col min="3087" max="3087" width="17.6640625" style="1" customWidth="1"/>
    <col min="3088" max="3088" width="3.44140625" style="1" customWidth="1"/>
    <col min="3089" max="3089" width="0" style="1" hidden="1" customWidth="1"/>
    <col min="3090" max="3090" width="23.6640625" style="1" customWidth="1"/>
    <col min="3091" max="3091" width="10" style="1" customWidth="1"/>
    <col min="3092" max="3092" width="0" style="1" hidden="1" customWidth="1"/>
    <col min="3093" max="3094" width="14.6640625" style="1" customWidth="1"/>
    <col min="3095" max="3095" width="12.88671875" style="1" customWidth="1"/>
    <col min="3096" max="3096" width="3.33203125" style="1" customWidth="1"/>
    <col min="3097" max="3097" width="30.33203125" style="1" customWidth="1"/>
    <col min="3098" max="3098" width="5" style="1" customWidth="1"/>
    <col min="3099" max="3099" width="0" style="1" hidden="1" customWidth="1"/>
    <col min="3100" max="3100" width="14.33203125" style="1" customWidth="1"/>
    <col min="3101" max="3101" width="5.6640625" style="1" customWidth="1"/>
    <col min="3102" max="3102" width="0" style="1" hidden="1" customWidth="1"/>
    <col min="3103" max="3103" width="17.33203125" style="1" customWidth="1"/>
    <col min="3104" max="3104" width="12.6640625" style="1" customWidth="1"/>
    <col min="3105" max="3105" width="0" style="1" hidden="1" customWidth="1"/>
    <col min="3106" max="3106" width="5.33203125" style="1" customWidth="1"/>
    <col min="3107" max="3107" width="0" style="1" hidden="1" customWidth="1"/>
    <col min="3108" max="3108" width="17" style="1" customWidth="1"/>
    <col min="3109" max="3109" width="6.33203125" style="1" customWidth="1"/>
    <col min="3110" max="3110" width="0" style="1" hidden="1" customWidth="1"/>
    <col min="3111" max="3111" width="14.33203125" style="1" customWidth="1"/>
    <col min="3112" max="3112" width="7.5546875" style="1" customWidth="1"/>
    <col min="3113" max="3113" width="0" style="1" hidden="1" customWidth="1"/>
    <col min="3114" max="3115" width="14.33203125" style="1" customWidth="1"/>
    <col min="3116" max="3116" width="20.88671875" style="1" customWidth="1"/>
    <col min="3117" max="3117" width="14.44140625" style="1" customWidth="1"/>
    <col min="3118" max="3118" width="15" style="1" customWidth="1"/>
    <col min="3119" max="3119" width="2.6640625" style="1" customWidth="1"/>
    <col min="3120" max="3120" width="11.6640625" style="1" customWidth="1"/>
    <col min="3121" max="3121" width="11.5546875" style="1" customWidth="1"/>
    <col min="3122" max="3122" width="2.33203125" style="1" customWidth="1"/>
    <col min="3123" max="3123" width="41" style="1" customWidth="1"/>
    <col min="3124" max="3124" width="14.33203125" style="1" customWidth="1"/>
    <col min="3125" max="3126" width="11.5546875" style="1" customWidth="1"/>
    <col min="3127" max="3127" width="21.88671875" style="1" customWidth="1"/>
    <col min="3128" max="3319" width="11.5546875" style="1"/>
    <col min="3320" max="3320" width="21.88671875" style="1" customWidth="1"/>
    <col min="3321" max="3321" width="13.88671875" style="1" customWidth="1"/>
    <col min="3322" max="3322" width="38.6640625" style="1" customWidth="1"/>
    <col min="3323" max="3323" width="3" style="1" bestFit="1" customWidth="1"/>
    <col min="3324" max="3324" width="32.33203125" style="1" customWidth="1"/>
    <col min="3325" max="3325" width="46.33203125" style="1" customWidth="1"/>
    <col min="3326" max="3326" width="19" style="1" customWidth="1"/>
    <col min="3327" max="3327" width="0" style="1" hidden="1" customWidth="1"/>
    <col min="3328" max="3328" width="17.6640625" style="1" customWidth="1"/>
    <col min="3329" max="3329" width="0" style="1" hidden="1" customWidth="1"/>
    <col min="3330" max="3330" width="22.33203125" style="1" customWidth="1"/>
    <col min="3331" max="3331" width="5.33203125" style="1" customWidth="1"/>
    <col min="3332" max="3332" width="36.33203125" style="1" customWidth="1"/>
    <col min="3333" max="3333" width="5.6640625" style="1" customWidth="1"/>
    <col min="3334" max="3334" width="0" style="1" hidden="1" customWidth="1"/>
    <col min="3335" max="3335" width="20.6640625" style="1" customWidth="1"/>
    <col min="3336" max="3336" width="4.88671875" style="1" customWidth="1"/>
    <col min="3337" max="3337" width="0" style="1" hidden="1" customWidth="1"/>
    <col min="3338" max="3338" width="24.6640625" style="1" customWidth="1"/>
    <col min="3339" max="3339" width="12.33203125" style="1" customWidth="1"/>
    <col min="3340" max="3340" width="0" style="1" hidden="1" customWidth="1"/>
    <col min="3341" max="3341" width="3.44140625" style="1" customWidth="1"/>
    <col min="3342" max="3342" width="0" style="1" hidden="1" customWidth="1"/>
    <col min="3343" max="3343" width="17.6640625" style="1" customWidth="1"/>
    <col min="3344" max="3344" width="3.44140625" style="1" customWidth="1"/>
    <col min="3345" max="3345" width="0" style="1" hidden="1" customWidth="1"/>
    <col min="3346" max="3346" width="23.6640625" style="1" customWidth="1"/>
    <col min="3347" max="3347" width="10" style="1" customWidth="1"/>
    <col min="3348" max="3348" width="0" style="1" hidden="1" customWidth="1"/>
    <col min="3349" max="3350" width="14.6640625" style="1" customWidth="1"/>
    <col min="3351" max="3351" width="12.88671875" style="1" customWidth="1"/>
    <col min="3352" max="3352" width="3.33203125" style="1" customWidth="1"/>
    <col min="3353" max="3353" width="30.33203125" style="1" customWidth="1"/>
    <col min="3354" max="3354" width="5" style="1" customWidth="1"/>
    <col min="3355" max="3355" width="0" style="1" hidden="1" customWidth="1"/>
    <col min="3356" max="3356" width="14.33203125" style="1" customWidth="1"/>
    <col min="3357" max="3357" width="5.6640625" style="1" customWidth="1"/>
    <col min="3358" max="3358" width="0" style="1" hidden="1" customWidth="1"/>
    <col min="3359" max="3359" width="17.33203125" style="1" customWidth="1"/>
    <col min="3360" max="3360" width="12.6640625" style="1" customWidth="1"/>
    <col min="3361" max="3361" width="0" style="1" hidden="1" customWidth="1"/>
    <col min="3362" max="3362" width="5.33203125" style="1" customWidth="1"/>
    <col min="3363" max="3363" width="0" style="1" hidden="1" customWidth="1"/>
    <col min="3364" max="3364" width="17" style="1" customWidth="1"/>
    <col min="3365" max="3365" width="6.33203125" style="1" customWidth="1"/>
    <col min="3366" max="3366" width="0" style="1" hidden="1" customWidth="1"/>
    <col min="3367" max="3367" width="14.33203125" style="1" customWidth="1"/>
    <col min="3368" max="3368" width="7.5546875" style="1" customWidth="1"/>
    <col min="3369" max="3369" width="0" style="1" hidden="1" customWidth="1"/>
    <col min="3370" max="3371" width="14.33203125" style="1" customWidth="1"/>
    <col min="3372" max="3372" width="20.88671875" style="1" customWidth="1"/>
    <col min="3373" max="3373" width="14.44140625" style="1" customWidth="1"/>
    <col min="3374" max="3374" width="15" style="1" customWidth="1"/>
    <col min="3375" max="3375" width="2.6640625" style="1" customWidth="1"/>
    <col min="3376" max="3376" width="11.6640625" style="1" customWidth="1"/>
    <col min="3377" max="3377" width="11.5546875" style="1" customWidth="1"/>
    <col min="3378" max="3378" width="2.33203125" style="1" customWidth="1"/>
    <col min="3379" max="3379" width="41" style="1" customWidth="1"/>
    <col min="3380" max="3380" width="14.33203125" style="1" customWidth="1"/>
    <col min="3381" max="3382" width="11.5546875" style="1" customWidth="1"/>
    <col min="3383" max="3383" width="21.88671875" style="1" customWidth="1"/>
    <col min="3384" max="3575" width="11.5546875" style="1"/>
    <col min="3576" max="3576" width="21.88671875" style="1" customWidth="1"/>
    <col min="3577" max="3577" width="13.88671875" style="1" customWidth="1"/>
    <col min="3578" max="3578" width="38.6640625" style="1" customWidth="1"/>
    <col min="3579" max="3579" width="3" style="1" bestFit="1" customWidth="1"/>
    <col min="3580" max="3580" width="32.33203125" style="1" customWidth="1"/>
    <col min="3581" max="3581" width="46.33203125" style="1" customWidth="1"/>
    <col min="3582" max="3582" width="19" style="1" customWidth="1"/>
    <col min="3583" max="3583" width="0" style="1" hidden="1" customWidth="1"/>
    <col min="3584" max="3584" width="17.6640625" style="1" customWidth="1"/>
    <col min="3585" max="3585" width="0" style="1" hidden="1" customWidth="1"/>
    <col min="3586" max="3586" width="22.33203125" style="1" customWidth="1"/>
    <col min="3587" max="3587" width="5.33203125" style="1" customWidth="1"/>
    <col min="3588" max="3588" width="36.33203125" style="1" customWidth="1"/>
    <col min="3589" max="3589" width="5.6640625" style="1" customWidth="1"/>
    <col min="3590" max="3590" width="0" style="1" hidden="1" customWidth="1"/>
    <col min="3591" max="3591" width="20.6640625" style="1" customWidth="1"/>
    <col min="3592" max="3592" width="4.88671875" style="1" customWidth="1"/>
    <col min="3593" max="3593" width="0" style="1" hidden="1" customWidth="1"/>
    <col min="3594" max="3594" width="24.6640625" style="1" customWidth="1"/>
    <col min="3595" max="3595" width="12.33203125" style="1" customWidth="1"/>
    <col min="3596" max="3596" width="0" style="1" hidden="1" customWidth="1"/>
    <col min="3597" max="3597" width="3.44140625" style="1" customWidth="1"/>
    <col min="3598" max="3598" width="0" style="1" hidden="1" customWidth="1"/>
    <col min="3599" max="3599" width="17.6640625" style="1" customWidth="1"/>
    <col min="3600" max="3600" width="3.44140625" style="1" customWidth="1"/>
    <col min="3601" max="3601" width="0" style="1" hidden="1" customWidth="1"/>
    <col min="3602" max="3602" width="23.6640625" style="1" customWidth="1"/>
    <col min="3603" max="3603" width="10" style="1" customWidth="1"/>
    <col min="3604" max="3604" width="0" style="1" hidden="1" customWidth="1"/>
    <col min="3605" max="3606" width="14.6640625" style="1" customWidth="1"/>
    <col min="3607" max="3607" width="12.88671875" style="1" customWidth="1"/>
    <col min="3608" max="3608" width="3.33203125" style="1" customWidth="1"/>
    <col min="3609" max="3609" width="30.33203125" style="1" customWidth="1"/>
    <col min="3610" max="3610" width="5" style="1" customWidth="1"/>
    <col min="3611" max="3611" width="0" style="1" hidden="1" customWidth="1"/>
    <col min="3612" max="3612" width="14.33203125" style="1" customWidth="1"/>
    <col min="3613" max="3613" width="5.6640625" style="1" customWidth="1"/>
    <col min="3614" max="3614" width="0" style="1" hidden="1" customWidth="1"/>
    <col min="3615" max="3615" width="17.33203125" style="1" customWidth="1"/>
    <col min="3616" max="3616" width="12.6640625" style="1" customWidth="1"/>
    <col min="3617" max="3617" width="0" style="1" hidden="1" customWidth="1"/>
    <col min="3618" max="3618" width="5.33203125" style="1" customWidth="1"/>
    <col min="3619" max="3619" width="0" style="1" hidden="1" customWidth="1"/>
    <col min="3620" max="3620" width="17" style="1" customWidth="1"/>
    <col min="3621" max="3621" width="6.33203125" style="1" customWidth="1"/>
    <col min="3622" max="3622" width="0" style="1" hidden="1" customWidth="1"/>
    <col min="3623" max="3623" width="14.33203125" style="1" customWidth="1"/>
    <col min="3624" max="3624" width="7.5546875" style="1" customWidth="1"/>
    <col min="3625" max="3625" width="0" style="1" hidden="1" customWidth="1"/>
    <col min="3626" max="3627" width="14.33203125" style="1" customWidth="1"/>
    <col min="3628" max="3628" width="20.88671875" style="1" customWidth="1"/>
    <col min="3629" max="3629" width="14.44140625" style="1" customWidth="1"/>
    <col min="3630" max="3630" width="15" style="1" customWidth="1"/>
    <col min="3631" max="3631" width="2.6640625" style="1" customWidth="1"/>
    <col min="3632" max="3632" width="11.6640625" style="1" customWidth="1"/>
    <col min="3633" max="3633" width="11.5546875" style="1" customWidth="1"/>
    <col min="3634" max="3634" width="2.33203125" style="1" customWidth="1"/>
    <col min="3635" max="3635" width="41" style="1" customWidth="1"/>
    <col min="3636" max="3636" width="14.33203125" style="1" customWidth="1"/>
    <col min="3637" max="3638" width="11.5546875" style="1" customWidth="1"/>
    <col min="3639" max="3639" width="21.88671875" style="1" customWidth="1"/>
    <col min="3640" max="3831" width="11.5546875" style="1"/>
    <col min="3832" max="3832" width="21.88671875" style="1" customWidth="1"/>
    <col min="3833" max="3833" width="13.88671875" style="1" customWidth="1"/>
    <col min="3834" max="3834" width="38.6640625" style="1" customWidth="1"/>
    <col min="3835" max="3835" width="3" style="1" bestFit="1" customWidth="1"/>
    <col min="3836" max="3836" width="32.33203125" style="1" customWidth="1"/>
    <col min="3837" max="3837" width="46.33203125" style="1" customWidth="1"/>
    <col min="3838" max="3838" width="19" style="1" customWidth="1"/>
    <col min="3839" max="3839" width="0" style="1" hidden="1" customWidth="1"/>
    <col min="3840" max="3840" width="17.6640625" style="1" customWidth="1"/>
    <col min="3841" max="3841" width="0" style="1" hidden="1" customWidth="1"/>
    <col min="3842" max="3842" width="22.33203125" style="1" customWidth="1"/>
    <col min="3843" max="3843" width="5.33203125" style="1" customWidth="1"/>
    <col min="3844" max="3844" width="36.33203125" style="1" customWidth="1"/>
    <col min="3845" max="3845" width="5.6640625" style="1" customWidth="1"/>
    <col min="3846" max="3846" width="0" style="1" hidden="1" customWidth="1"/>
    <col min="3847" max="3847" width="20.6640625" style="1" customWidth="1"/>
    <col min="3848" max="3848" width="4.88671875" style="1" customWidth="1"/>
    <col min="3849" max="3849" width="0" style="1" hidden="1" customWidth="1"/>
    <col min="3850" max="3850" width="24.6640625" style="1" customWidth="1"/>
    <col min="3851" max="3851" width="12.33203125" style="1" customWidth="1"/>
    <col min="3852" max="3852" width="0" style="1" hidden="1" customWidth="1"/>
    <col min="3853" max="3853" width="3.44140625" style="1" customWidth="1"/>
    <col min="3854" max="3854" width="0" style="1" hidden="1" customWidth="1"/>
    <col min="3855" max="3855" width="17.6640625" style="1" customWidth="1"/>
    <col min="3856" max="3856" width="3.44140625" style="1" customWidth="1"/>
    <col min="3857" max="3857" width="0" style="1" hidden="1" customWidth="1"/>
    <col min="3858" max="3858" width="23.6640625" style="1" customWidth="1"/>
    <col min="3859" max="3859" width="10" style="1" customWidth="1"/>
    <col min="3860" max="3860" width="0" style="1" hidden="1" customWidth="1"/>
    <col min="3861" max="3862" width="14.6640625" style="1" customWidth="1"/>
    <col min="3863" max="3863" width="12.88671875" style="1" customWidth="1"/>
    <col min="3864" max="3864" width="3.33203125" style="1" customWidth="1"/>
    <col min="3865" max="3865" width="30.33203125" style="1" customWidth="1"/>
    <col min="3866" max="3866" width="5" style="1" customWidth="1"/>
    <col min="3867" max="3867" width="0" style="1" hidden="1" customWidth="1"/>
    <col min="3868" max="3868" width="14.33203125" style="1" customWidth="1"/>
    <col min="3869" max="3869" width="5.6640625" style="1" customWidth="1"/>
    <col min="3870" max="3870" width="0" style="1" hidden="1" customWidth="1"/>
    <col min="3871" max="3871" width="17.33203125" style="1" customWidth="1"/>
    <col min="3872" max="3872" width="12.6640625" style="1" customWidth="1"/>
    <col min="3873" max="3873" width="0" style="1" hidden="1" customWidth="1"/>
    <col min="3874" max="3874" width="5.33203125" style="1" customWidth="1"/>
    <col min="3875" max="3875" width="0" style="1" hidden="1" customWidth="1"/>
    <col min="3876" max="3876" width="17" style="1" customWidth="1"/>
    <col min="3877" max="3877" width="6.33203125" style="1" customWidth="1"/>
    <col min="3878" max="3878" width="0" style="1" hidden="1" customWidth="1"/>
    <col min="3879" max="3879" width="14.33203125" style="1" customWidth="1"/>
    <col min="3880" max="3880" width="7.5546875" style="1" customWidth="1"/>
    <col min="3881" max="3881" width="0" style="1" hidden="1" customWidth="1"/>
    <col min="3882" max="3883" width="14.33203125" style="1" customWidth="1"/>
    <col min="3884" max="3884" width="20.88671875" style="1" customWidth="1"/>
    <col min="3885" max="3885" width="14.44140625" style="1" customWidth="1"/>
    <col min="3886" max="3886" width="15" style="1" customWidth="1"/>
    <col min="3887" max="3887" width="2.6640625" style="1" customWidth="1"/>
    <col min="3888" max="3888" width="11.6640625" style="1" customWidth="1"/>
    <col min="3889" max="3889" width="11.5546875" style="1" customWidth="1"/>
    <col min="3890" max="3890" width="2.33203125" style="1" customWidth="1"/>
    <col min="3891" max="3891" width="41" style="1" customWidth="1"/>
    <col min="3892" max="3892" width="14.33203125" style="1" customWidth="1"/>
    <col min="3893" max="3894" width="11.5546875" style="1" customWidth="1"/>
    <col min="3895" max="3895" width="21.88671875" style="1" customWidth="1"/>
    <col min="3896" max="4087" width="11.5546875" style="1"/>
    <col min="4088" max="4088" width="21.88671875" style="1" customWidth="1"/>
    <col min="4089" max="4089" width="13.88671875" style="1" customWidth="1"/>
    <col min="4090" max="4090" width="38.6640625" style="1" customWidth="1"/>
    <col min="4091" max="4091" width="3" style="1" bestFit="1" customWidth="1"/>
    <col min="4092" max="4092" width="32.33203125" style="1" customWidth="1"/>
    <col min="4093" max="4093" width="46.33203125" style="1" customWidth="1"/>
    <col min="4094" max="4094" width="19" style="1" customWidth="1"/>
    <col min="4095" max="4095" width="0" style="1" hidden="1" customWidth="1"/>
    <col min="4096" max="4096" width="17.6640625" style="1" customWidth="1"/>
    <col min="4097" max="4097" width="0" style="1" hidden="1" customWidth="1"/>
    <col min="4098" max="4098" width="22.33203125" style="1" customWidth="1"/>
    <col min="4099" max="4099" width="5.33203125" style="1" customWidth="1"/>
    <col min="4100" max="4100" width="36.33203125" style="1" customWidth="1"/>
    <col min="4101" max="4101" width="5.6640625" style="1" customWidth="1"/>
    <col min="4102" max="4102" width="0" style="1" hidden="1" customWidth="1"/>
    <col min="4103" max="4103" width="20.6640625" style="1" customWidth="1"/>
    <col min="4104" max="4104" width="4.88671875" style="1" customWidth="1"/>
    <col min="4105" max="4105" width="0" style="1" hidden="1" customWidth="1"/>
    <col min="4106" max="4106" width="24.6640625" style="1" customWidth="1"/>
    <col min="4107" max="4107" width="12.33203125" style="1" customWidth="1"/>
    <col min="4108" max="4108" width="0" style="1" hidden="1" customWidth="1"/>
    <col min="4109" max="4109" width="3.44140625" style="1" customWidth="1"/>
    <col min="4110" max="4110" width="0" style="1" hidden="1" customWidth="1"/>
    <col min="4111" max="4111" width="17.6640625" style="1" customWidth="1"/>
    <col min="4112" max="4112" width="3.44140625" style="1" customWidth="1"/>
    <col min="4113" max="4113" width="0" style="1" hidden="1" customWidth="1"/>
    <col min="4114" max="4114" width="23.6640625" style="1" customWidth="1"/>
    <col min="4115" max="4115" width="10" style="1" customWidth="1"/>
    <col min="4116" max="4116" width="0" style="1" hidden="1" customWidth="1"/>
    <col min="4117" max="4118" width="14.6640625" style="1" customWidth="1"/>
    <col min="4119" max="4119" width="12.88671875" style="1" customWidth="1"/>
    <col min="4120" max="4120" width="3.33203125" style="1" customWidth="1"/>
    <col min="4121" max="4121" width="30.33203125" style="1" customWidth="1"/>
    <col min="4122" max="4122" width="5" style="1" customWidth="1"/>
    <col min="4123" max="4123" width="0" style="1" hidden="1" customWidth="1"/>
    <col min="4124" max="4124" width="14.33203125" style="1" customWidth="1"/>
    <col min="4125" max="4125" width="5.6640625" style="1" customWidth="1"/>
    <col min="4126" max="4126" width="0" style="1" hidden="1" customWidth="1"/>
    <col min="4127" max="4127" width="17.33203125" style="1" customWidth="1"/>
    <col min="4128" max="4128" width="12.6640625" style="1" customWidth="1"/>
    <col min="4129" max="4129" width="0" style="1" hidden="1" customWidth="1"/>
    <col min="4130" max="4130" width="5.33203125" style="1" customWidth="1"/>
    <col min="4131" max="4131" width="0" style="1" hidden="1" customWidth="1"/>
    <col min="4132" max="4132" width="17" style="1" customWidth="1"/>
    <col min="4133" max="4133" width="6.33203125" style="1" customWidth="1"/>
    <col min="4134" max="4134" width="0" style="1" hidden="1" customWidth="1"/>
    <col min="4135" max="4135" width="14.33203125" style="1" customWidth="1"/>
    <col min="4136" max="4136" width="7.5546875" style="1" customWidth="1"/>
    <col min="4137" max="4137" width="0" style="1" hidden="1" customWidth="1"/>
    <col min="4138" max="4139" width="14.33203125" style="1" customWidth="1"/>
    <col min="4140" max="4140" width="20.88671875" style="1" customWidth="1"/>
    <col min="4141" max="4141" width="14.44140625" style="1" customWidth="1"/>
    <col min="4142" max="4142" width="15" style="1" customWidth="1"/>
    <col min="4143" max="4143" width="2.6640625" style="1" customWidth="1"/>
    <col min="4144" max="4144" width="11.6640625" style="1" customWidth="1"/>
    <col min="4145" max="4145" width="11.5546875" style="1" customWidth="1"/>
    <col min="4146" max="4146" width="2.33203125" style="1" customWidth="1"/>
    <col min="4147" max="4147" width="41" style="1" customWidth="1"/>
    <col min="4148" max="4148" width="14.33203125" style="1" customWidth="1"/>
    <col min="4149" max="4150" width="11.5546875" style="1" customWidth="1"/>
    <col min="4151" max="4151" width="21.88671875" style="1" customWidth="1"/>
    <col min="4152" max="4343" width="11.5546875" style="1"/>
    <col min="4344" max="4344" width="21.88671875" style="1" customWidth="1"/>
    <col min="4345" max="4345" width="13.88671875" style="1" customWidth="1"/>
    <col min="4346" max="4346" width="38.6640625" style="1" customWidth="1"/>
    <col min="4347" max="4347" width="3" style="1" bestFit="1" customWidth="1"/>
    <col min="4348" max="4348" width="32.33203125" style="1" customWidth="1"/>
    <col min="4349" max="4349" width="46.33203125" style="1" customWidth="1"/>
    <col min="4350" max="4350" width="19" style="1" customWidth="1"/>
    <col min="4351" max="4351" width="0" style="1" hidden="1" customWidth="1"/>
    <col min="4352" max="4352" width="17.6640625" style="1" customWidth="1"/>
    <col min="4353" max="4353" width="0" style="1" hidden="1" customWidth="1"/>
    <col min="4354" max="4354" width="22.33203125" style="1" customWidth="1"/>
    <col min="4355" max="4355" width="5.33203125" style="1" customWidth="1"/>
    <col min="4356" max="4356" width="36.33203125" style="1" customWidth="1"/>
    <col min="4357" max="4357" width="5.6640625" style="1" customWidth="1"/>
    <col min="4358" max="4358" width="0" style="1" hidden="1" customWidth="1"/>
    <col min="4359" max="4359" width="20.6640625" style="1" customWidth="1"/>
    <col min="4360" max="4360" width="4.88671875" style="1" customWidth="1"/>
    <col min="4361" max="4361" width="0" style="1" hidden="1" customWidth="1"/>
    <col min="4362" max="4362" width="24.6640625" style="1" customWidth="1"/>
    <col min="4363" max="4363" width="12.33203125" style="1" customWidth="1"/>
    <col min="4364" max="4364" width="0" style="1" hidden="1" customWidth="1"/>
    <col min="4365" max="4365" width="3.44140625" style="1" customWidth="1"/>
    <col min="4366" max="4366" width="0" style="1" hidden="1" customWidth="1"/>
    <col min="4367" max="4367" width="17.6640625" style="1" customWidth="1"/>
    <col min="4368" max="4368" width="3.44140625" style="1" customWidth="1"/>
    <col min="4369" max="4369" width="0" style="1" hidden="1" customWidth="1"/>
    <col min="4370" max="4370" width="23.6640625" style="1" customWidth="1"/>
    <col min="4371" max="4371" width="10" style="1" customWidth="1"/>
    <col min="4372" max="4372" width="0" style="1" hidden="1" customWidth="1"/>
    <col min="4373" max="4374" width="14.6640625" style="1" customWidth="1"/>
    <col min="4375" max="4375" width="12.88671875" style="1" customWidth="1"/>
    <col min="4376" max="4376" width="3.33203125" style="1" customWidth="1"/>
    <col min="4377" max="4377" width="30.33203125" style="1" customWidth="1"/>
    <col min="4378" max="4378" width="5" style="1" customWidth="1"/>
    <col min="4379" max="4379" width="0" style="1" hidden="1" customWidth="1"/>
    <col min="4380" max="4380" width="14.33203125" style="1" customWidth="1"/>
    <col min="4381" max="4381" width="5.6640625" style="1" customWidth="1"/>
    <col min="4382" max="4382" width="0" style="1" hidden="1" customWidth="1"/>
    <col min="4383" max="4383" width="17.33203125" style="1" customWidth="1"/>
    <col min="4384" max="4384" width="12.6640625" style="1" customWidth="1"/>
    <col min="4385" max="4385" width="0" style="1" hidden="1" customWidth="1"/>
    <col min="4386" max="4386" width="5.33203125" style="1" customWidth="1"/>
    <col min="4387" max="4387" width="0" style="1" hidden="1" customWidth="1"/>
    <col min="4388" max="4388" width="17" style="1" customWidth="1"/>
    <col min="4389" max="4389" width="6.33203125" style="1" customWidth="1"/>
    <col min="4390" max="4390" width="0" style="1" hidden="1" customWidth="1"/>
    <col min="4391" max="4391" width="14.33203125" style="1" customWidth="1"/>
    <col min="4392" max="4392" width="7.5546875" style="1" customWidth="1"/>
    <col min="4393" max="4393" width="0" style="1" hidden="1" customWidth="1"/>
    <col min="4394" max="4395" width="14.33203125" style="1" customWidth="1"/>
    <col min="4396" max="4396" width="20.88671875" style="1" customWidth="1"/>
    <col min="4397" max="4397" width="14.44140625" style="1" customWidth="1"/>
    <col min="4398" max="4398" width="15" style="1" customWidth="1"/>
    <col min="4399" max="4399" width="2.6640625" style="1" customWidth="1"/>
    <col min="4400" max="4400" width="11.6640625" style="1" customWidth="1"/>
    <col min="4401" max="4401" width="11.5546875" style="1" customWidth="1"/>
    <col min="4402" max="4402" width="2.33203125" style="1" customWidth="1"/>
    <col min="4403" max="4403" width="41" style="1" customWidth="1"/>
    <col min="4404" max="4404" width="14.33203125" style="1" customWidth="1"/>
    <col min="4405" max="4406" width="11.5546875" style="1" customWidth="1"/>
    <col min="4407" max="4407" width="21.88671875" style="1" customWidth="1"/>
    <col min="4408" max="4599" width="11.5546875" style="1"/>
    <col min="4600" max="4600" width="21.88671875" style="1" customWidth="1"/>
    <col min="4601" max="4601" width="13.88671875" style="1" customWidth="1"/>
    <col min="4602" max="4602" width="38.6640625" style="1" customWidth="1"/>
    <col min="4603" max="4603" width="3" style="1" bestFit="1" customWidth="1"/>
    <col min="4604" max="4604" width="32.33203125" style="1" customWidth="1"/>
    <col min="4605" max="4605" width="46.33203125" style="1" customWidth="1"/>
    <col min="4606" max="4606" width="19" style="1" customWidth="1"/>
    <col min="4607" max="4607" width="0" style="1" hidden="1" customWidth="1"/>
    <col min="4608" max="4608" width="17.6640625" style="1" customWidth="1"/>
    <col min="4609" max="4609" width="0" style="1" hidden="1" customWidth="1"/>
    <col min="4610" max="4610" width="22.33203125" style="1" customWidth="1"/>
    <col min="4611" max="4611" width="5.33203125" style="1" customWidth="1"/>
    <col min="4612" max="4612" width="36.33203125" style="1" customWidth="1"/>
    <col min="4613" max="4613" width="5.6640625" style="1" customWidth="1"/>
    <col min="4614" max="4614" width="0" style="1" hidden="1" customWidth="1"/>
    <col min="4615" max="4615" width="20.6640625" style="1" customWidth="1"/>
    <col min="4616" max="4616" width="4.88671875" style="1" customWidth="1"/>
    <col min="4617" max="4617" width="0" style="1" hidden="1" customWidth="1"/>
    <col min="4618" max="4618" width="24.6640625" style="1" customWidth="1"/>
    <col min="4619" max="4619" width="12.33203125" style="1" customWidth="1"/>
    <col min="4620" max="4620" width="0" style="1" hidden="1" customWidth="1"/>
    <col min="4621" max="4621" width="3.44140625" style="1" customWidth="1"/>
    <col min="4622" max="4622" width="0" style="1" hidden="1" customWidth="1"/>
    <col min="4623" max="4623" width="17.6640625" style="1" customWidth="1"/>
    <col min="4624" max="4624" width="3.44140625" style="1" customWidth="1"/>
    <col min="4625" max="4625" width="0" style="1" hidden="1" customWidth="1"/>
    <col min="4626" max="4626" width="23.6640625" style="1" customWidth="1"/>
    <col min="4627" max="4627" width="10" style="1" customWidth="1"/>
    <col min="4628" max="4628" width="0" style="1" hidden="1" customWidth="1"/>
    <col min="4629" max="4630" width="14.6640625" style="1" customWidth="1"/>
    <col min="4631" max="4631" width="12.88671875" style="1" customWidth="1"/>
    <col min="4632" max="4632" width="3.33203125" style="1" customWidth="1"/>
    <col min="4633" max="4633" width="30.33203125" style="1" customWidth="1"/>
    <col min="4634" max="4634" width="5" style="1" customWidth="1"/>
    <col min="4635" max="4635" width="0" style="1" hidden="1" customWidth="1"/>
    <col min="4636" max="4636" width="14.33203125" style="1" customWidth="1"/>
    <col min="4637" max="4637" width="5.6640625" style="1" customWidth="1"/>
    <col min="4638" max="4638" width="0" style="1" hidden="1" customWidth="1"/>
    <col min="4639" max="4639" width="17.33203125" style="1" customWidth="1"/>
    <col min="4640" max="4640" width="12.6640625" style="1" customWidth="1"/>
    <col min="4641" max="4641" width="0" style="1" hidden="1" customWidth="1"/>
    <col min="4642" max="4642" width="5.33203125" style="1" customWidth="1"/>
    <col min="4643" max="4643" width="0" style="1" hidden="1" customWidth="1"/>
    <col min="4644" max="4644" width="17" style="1" customWidth="1"/>
    <col min="4645" max="4645" width="6.33203125" style="1" customWidth="1"/>
    <col min="4646" max="4646" width="0" style="1" hidden="1" customWidth="1"/>
    <col min="4647" max="4647" width="14.33203125" style="1" customWidth="1"/>
    <col min="4648" max="4648" width="7.5546875" style="1" customWidth="1"/>
    <col min="4649" max="4649" width="0" style="1" hidden="1" customWidth="1"/>
    <col min="4650" max="4651" width="14.33203125" style="1" customWidth="1"/>
    <col min="4652" max="4652" width="20.88671875" style="1" customWidth="1"/>
    <col min="4653" max="4653" width="14.44140625" style="1" customWidth="1"/>
    <col min="4654" max="4654" width="15" style="1" customWidth="1"/>
    <col min="4655" max="4655" width="2.6640625" style="1" customWidth="1"/>
    <col min="4656" max="4656" width="11.6640625" style="1" customWidth="1"/>
    <col min="4657" max="4657" width="11.5546875" style="1" customWidth="1"/>
    <col min="4658" max="4658" width="2.33203125" style="1" customWidth="1"/>
    <col min="4659" max="4659" width="41" style="1" customWidth="1"/>
    <col min="4660" max="4660" width="14.33203125" style="1" customWidth="1"/>
    <col min="4661" max="4662" width="11.5546875" style="1" customWidth="1"/>
    <col min="4663" max="4663" width="21.88671875" style="1" customWidth="1"/>
    <col min="4664" max="4855" width="11.5546875" style="1"/>
    <col min="4856" max="4856" width="21.88671875" style="1" customWidth="1"/>
    <col min="4857" max="4857" width="13.88671875" style="1" customWidth="1"/>
    <col min="4858" max="4858" width="38.6640625" style="1" customWidth="1"/>
    <col min="4859" max="4859" width="3" style="1" bestFit="1" customWidth="1"/>
    <col min="4860" max="4860" width="32.33203125" style="1" customWidth="1"/>
    <col min="4861" max="4861" width="46.33203125" style="1" customWidth="1"/>
    <col min="4862" max="4862" width="19" style="1" customWidth="1"/>
    <col min="4863" max="4863" width="0" style="1" hidden="1" customWidth="1"/>
    <col min="4864" max="4864" width="17.6640625" style="1" customWidth="1"/>
    <col min="4865" max="4865" width="0" style="1" hidden="1" customWidth="1"/>
    <col min="4866" max="4866" width="22.33203125" style="1" customWidth="1"/>
    <col min="4867" max="4867" width="5.33203125" style="1" customWidth="1"/>
    <col min="4868" max="4868" width="36.33203125" style="1" customWidth="1"/>
    <col min="4869" max="4869" width="5.6640625" style="1" customWidth="1"/>
    <col min="4870" max="4870" width="0" style="1" hidden="1" customWidth="1"/>
    <col min="4871" max="4871" width="20.6640625" style="1" customWidth="1"/>
    <col min="4872" max="4872" width="4.88671875" style="1" customWidth="1"/>
    <col min="4873" max="4873" width="0" style="1" hidden="1" customWidth="1"/>
    <col min="4874" max="4874" width="24.6640625" style="1" customWidth="1"/>
    <col min="4875" max="4875" width="12.33203125" style="1" customWidth="1"/>
    <col min="4876" max="4876" width="0" style="1" hidden="1" customWidth="1"/>
    <col min="4877" max="4877" width="3.44140625" style="1" customWidth="1"/>
    <col min="4878" max="4878" width="0" style="1" hidden="1" customWidth="1"/>
    <col min="4879" max="4879" width="17.6640625" style="1" customWidth="1"/>
    <col min="4880" max="4880" width="3.44140625" style="1" customWidth="1"/>
    <col min="4881" max="4881" width="0" style="1" hidden="1" customWidth="1"/>
    <col min="4882" max="4882" width="23.6640625" style="1" customWidth="1"/>
    <col min="4883" max="4883" width="10" style="1" customWidth="1"/>
    <col min="4884" max="4884" width="0" style="1" hidden="1" customWidth="1"/>
    <col min="4885" max="4886" width="14.6640625" style="1" customWidth="1"/>
    <col min="4887" max="4887" width="12.88671875" style="1" customWidth="1"/>
    <col min="4888" max="4888" width="3.33203125" style="1" customWidth="1"/>
    <col min="4889" max="4889" width="30.33203125" style="1" customWidth="1"/>
    <col min="4890" max="4890" width="5" style="1" customWidth="1"/>
    <col min="4891" max="4891" width="0" style="1" hidden="1" customWidth="1"/>
    <col min="4892" max="4892" width="14.33203125" style="1" customWidth="1"/>
    <col min="4893" max="4893" width="5.6640625" style="1" customWidth="1"/>
    <col min="4894" max="4894" width="0" style="1" hidden="1" customWidth="1"/>
    <col min="4895" max="4895" width="17.33203125" style="1" customWidth="1"/>
    <col min="4896" max="4896" width="12.6640625" style="1" customWidth="1"/>
    <col min="4897" max="4897" width="0" style="1" hidden="1" customWidth="1"/>
    <col min="4898" max="4898" width="5.33203125" style="1" customWidth="1"/>
    <col min="4899" max="4899" width="0" style="1" hidden="1" customWidth="1"/>
    <col min="4900" max="4900" width="17" style="1" customWidth="1"/>
    <col min="4901" max="4901" width="6.33203125" style="1" customWidth="1"/>
    <col min="4902" max="4902" width="0" style="1" hidden="1" customWidth="1"/>
    <col min="4903" max="4903" width="14.33203125" style="1" customWidth="1"/>
    <col min="4904" max="4904" width="7.5546875" style="1" customWidth="1"/>
    <col min="4905" max="4905" width="0" style="1" hidden="1" customWidth="1"/>
    <col min="4906" max="4907" width="14.33203125" style="1" customWidth="1"/>
    <col min="4908" max="4908" width="20.88671875" style="1" customWidth="1"/>
    <col min="4909" max="4909" width="14.44140625" style="1" customWidth="1"/>
    <col min="4910" max="4910" width="15" style="1" customWidth="1"/>
    <col min="4911" max="4911" width="2.6640625" style="1" customWidth="1"/>
    <col min="4912" max="4912" width="11.6640625" style="1" customWidth="1"/>
    <col min="4913" max="4913" width="11.5546875" style="1" customWidth="1"/>
    <col min="4914" max="4914" width="2.33203125" style="1" customWidth="1"/>
    <col min="4915" max="4915" width="41" style="1" customWidth="1"/>
    <col min="4916" max="4916" width="14.33203125" style="1" customWidth="1"/>
    <col min="4917" max="4918" width="11.5546875" style="1" customWidth="1"/>
    <col min="4919" max="4919" width="21.88671875" style="1" customWidth="1"/>
    <col min="4920" max="5111" width="11.5546875" style="1"/>
    <col min="5112" max="5112" width="21.88671875" style="1" customWidth="1"/>
    <col min="5113" max="5113" width="13.88671875" style="1" customWidth="1"/>
    <col min="5114" max="5114" width="38.6640625" style="1" customWidth="1"/>
    <col min="5115" max="5115" width="3" style="1" bestFit="1" customWidth="1"/>
    <col min="5116" max="5116" width="32.33203125" style="1" customWidth="1"/>
    <col min="5117" max="5117" width="46.33203125" style="1" customWidth="1"/>
    <col min="5118" max="5118" width="19" style="1" customWidth="1"/>
    <col min="5119" max="5119" width="0" style="1" hidden="1" customWidth="1"/>
    <col min="5120" max="5120" width="17.6640625" style="1" customWidth="1"/>
    <col min="5121" max="5121" width="0" style="1" hidden="1" customWidth="1"/>
    <col min="5122" max="5122" width="22.33203125" style="1" customWidth="1"/>
    <col min="5123" max="5123" width="5.33203125" style="1" customWidth="1"/>
    <col min="5124" max="5124" width="36.33203125" style="1" customWidth="1"/>
    <col min="5125" max="5125" width="5.6640625" style="1" customWidth="1"/>
    <col min="5126" max="5126" width="0" style="1" hidden="1" customWidth="1"/>
    <col min="5127" max="5127" width="20.6640625" style="1" customWidth="1"/>
    <col min="5128" max="5128" width="4.88671875" style="1" customWidth="1"/>
    <col min="5129" max="5129" width="0" style="1" hidden="1" customWidth="1"/>
    <col min="5130" max="5130" width="24.6640625" style="1" customWidth="1"/>
    <col min="5131" max="5131" width="12.33203125" style="1" customWidth="1"/>
    <col min="5132" max="5132" width="0" style="1" hidden="1" customWidth="1"/>
    <col min="5133" max="5133" width="3.44140625" style="1" customWidth="1"/>
    <col min="5134" max="5134" width="0" style="1" hidden="1" customWidth="1"/>
    <col min="5135" max="5135" width="17.6640625" style="1" customWidth="1"/>
    <col min="5136" max="5136" width="3.44140625" style="1" customWidth="1"/>
    <col min="5137" max="5137" width="0" style="1" hidden="1" customWidth="1"/>
    <col min="5138" max="5138" width="23.6640625" style="1" customWidth="1"/>
    <col min="5139" max="5139" width="10" style="1" customWidth="1"/>
    <col min="5140" max="5140" width="0" style="1" hidden="1" customWidth="1"/>
    <col min="5141" max="5142" width="14.6640625" style="1" customWidth="1"/>
    <col min="5143" max="5143" width="12.88671875" style="1" customWidth="1"/>
    <col min="5144" max="5144" width="3.33203125" style="1" customWidth="1"/>
    <col min="5145" max="5145" width="30.33203125" style="1" customWidth="1"/>
    <col min="5146" max="5146" width="5" style="1" customWidth="1"/>
    <col min="5147" max="5147" width="0" style="1" hidden="1" customWidth="1"/>
    <col min="5148" max="5148" width="14.33203125" style="1" customWidth="1"/>
    <col min="5149" max="5149" width="5.6640625" style="1" customWidth="1"/>
    <col min="5150" max="5150" width="0" style="1" hidden="1" customWidth="1"/>
    <col min="5151" max="5151" width="17.33203125" style="1" customWidth="1"/>
    <col min="5152" max="5152" width="12.6640625" style="1" customWidth="1"/>
    <col min="5153" max="5153" width="0" style="1" hidden="1" customWidth="1"/>
    <col min="5154" max="5154" width="5.33203125" style="1" customWidth="1"/>
    <col min="5155" max="5155" width="0" style="1" hidden="1" customWidth="1"/>
    <col min="5156" max="5156" width="17" style="1" customWidth="1"/>
    <col min="5157" max="5157" width="6.33203125" style="1" customWidth="1"/>
    <col min="5158" max="5158" width="0" style="1" hidden="1" customWidth="1"/>
    <col min="5159" max="5159" width="14.33203125" style="1" customWidth="1"/>
    <col min="5160" max="5160" width="7.5546875" style="1" customWidth="1"/>
    <col min="5161" max="5161" width="0" style="1" hidden="1" customWidth="1"/>
    <col min="5162" max="5163" width="14.33203125" style="1" customWidth="1"/>
    <col min="5164" max="5164" width="20.88671875" style="1" customWidth="1"/>
    <col min="5165" max="5165" width="14.44140625" style="1" customWidth="1"/>
    <col min="5166" max="5166" width="15" style="1" customWidth="1"/>
    <col min="5167" max="5167" width="2.6640625" style="1" customWidth="1"/>
    <col min="5168" max="5168" width="11.6640625" style="1" customWidth="1"/>
    <col min="5169" max="5169" width="11.5546875" style="1" customWidth="1"/>
    <col min="5170" max="5170" width="2.33203125" style="1" customWidth="1"/>
    <col min="5171" max="5171" width="41" style="1" customWidth="1"/>
    <col min="5172" max="5172" width="14.33203125" style="1" customWidth="1"/>
    <col min="5173" max="5174" width="11.5546875" style="1" customWidth="1"/>
    <col min="5175" max="5175" width="21.88671875" style="1" customWidth="1"/>
    <col min="5176" max="5367" width="11.5546875" style="1"/>
    <col min="5368" max="5368" width="21.88671875" style="1" customWidth="1"/>
    <col min="5369" max="5369" width="13.88671875" style="1" customWidth="1"/>
    <col min="5370" max="5370" width="38.6640625" style="1" customWidth="1"/>
    <col min="5371" max="5371" width="3" style="1" bestFit="1" customWidth="1"/>
    <col min="5372" max="5372" width="32.33203125" style="1" customWidth="1"/>
    <col min="5373" max="5373" width="46.33203125" style="1" customWidth="1"/>
    <col min="5374" max="5374" width="19" style="1" customWidth="1"/>
    <col min="5375" max="5375" width="0" style="1" hidden="1" customWidth="1"/>
    <col min="5376" max="5376" width="17.6640625" style="1" customWidth="1"/>
    <col min="5377" max="5377" width="0" style="1" hidden="1" customWidth="1"/>
    <col min="5378" max="5378" width="22.33203125" style="1" customWidth="1"/>
    <col min="5379" max="5379" width="5.33203125" style="1" customWidth="1"/>
    <col min="5380" max="5380" width="36.33203125" style="1" customWidth="1"/>
    <col min="5381" max="5381" width="5.6640625" style="1" customWidth="1"/>
    <col min="5382" max="5382" width="0" style="1" hidden="1" customWidth="1"/>
    <col min="5383" max="5383" width="20.6640625" style="1" customWidth="1"/>
    <col min="5384" max="5384" width="4.88671875" style="1" customWidth="1"/>
    <col min="5385" max="5385" width="0" style="1" hidden="1" customWidth="1"/>
    <col min="5386" max="5386" width="24.6640625" style="1" customWidth="1"/>
    <col min="5387" max="5387" width="12.33203125" style="1" customWidth="1"/>
    <col min="5388" max="5388" width="0" style="1" hidden="1" customWidth="1"/>
    <col min="5389" max="5389" width="3.44140625" style="1" customWidth="1"/>
    <col min="5390" max="5390" width="0" style="1" hidden="1" customWidth="1"/>
    <col min="5391" max="5391" width="17.6640625" style="1" customWidth="1"/>
    <col min="5392" max="5392" width="3.44140625" style="1" customWidth="1"/>
    <col min="5393" max="5393" width="0" style="1" hidden="1" customWidth="1"/>
    <col min="5394" max="5394" width="23.6640625" style="1" customWidth="1"/>
    <col min="5395" max="5395" width="10" style="1" customWidth="1"/>
    <col min="5396" max="5396" width="0" style="1" hidden="1" customWidth="1"/>
    <col min="5397" max="5398" width="14.6640625" style="1" customWidth="1"/>
    <col min="5399" max="5399" width="12.88671875" style="1" customWidth="1"/>
    <col min="5400" max="5400" width="3.33203125" style="1" customWidth="1"/>
    <col min="5401" max="5401" width="30.33203125" style="1" customWidth="1"/>
    <col min="5402" max="5402" width="5" style="1" customWidth="1"/>
    <col min="5403" max="5403" width="0" style="1" hidden="1" customWidth="1"/>
    <col min="5404" max="5404" width="14.33203125" style="1" customWidth="1"/>
    <col min="5405" max="5405" width="5.6640625" style="1" customWidth="1"/>
    <col min="5406" max="5406" width="0" style="1" hidden="1" customWidth="1"/>
    <col min="5407" max="5407" width="17.33203125" style="1" customWidth="1"/>
    <col min="5408" max="5408" width="12.6640625" style="1" customWidth="1"/>
    <col min="5409" max="5409" width="0" style="1" hidden="1" customWidth="1"/>
    <col min="5410" max="5410" width="5.33203125" style="1" customWidth="1"/>
    <col min="5411" max="5411" width="0" style="1" hidden="1" customWidth="1"/>
    <col min="5412" max="5412" width="17" style="1" customWidth="1"/>
    <col min="5413" max="5413" width="6.33203125" style="1" customWidth="1"/>
    <col min="5414" max="5414" width="0" style="1" hidden="1" customWidth="1"/>
    <col min="5415" max="5415" width="14.33203125" style="1" customWidth="1"/>
    <col min="5416" max="5416" width="7.5546875" style="1" customWidth="1"/>
    <col min="5417" max="5417" width="0" style="1" hidden="1" customWidth="1"/>
    <col min="5418" max="5419" width="14.33203125" style="1" customWidth="1"/>
    <col min="5420" max="5420" width="20.88671875" style="1" customWidth="1"/>
    <col min="5421" max="5421" width="14.44140625" style="1" customWidth="1"/>
    <col min="5422" max="5422" width="15" style="1" customWidth="1"/>
    <col min="5423" max="5423" width="2.6640625" style="1" customWidth="1"/>
    <col min="5424" max="5424" width="11.6640625" style="1" customWidth="1"/>
    <col min="5425" max="5425" width="11.5546875" style="1" customWidth="1"/>
    <col min="5426" max="5426" width="2.33203125" style="1" customWidth="1"/>
    <col min="5427" max="5427" width="41" style="1" customWidth="1"/>
    <col min="5428" max="5428" width="14.33203125" style="1" customWidth="1"/>
    <col min="5429" max="5430" width="11.5546875" style="1" customWidth="1"/>
    <col min="5431" max="5431" width="21.88671875" style="1" customWidth="1"/>
    <col min="5432" max="5623" width="11.5546875" style="1"/>
    <col min="5624" max="5624" width="21.88671875" style="1" customWidth="1"/>
    <col min="5625" max="5625" width="13.88671875" style="1" customWidth="1"/>
    <col min="5626" max="5626" width="38.6640625" style="1" customWidth="1"/>
    <col min="5627" max="5627" width="3" style="1" bestFit="1" customWidth="1"/>
    <col min="5628" max="5628" width="32.33203125" style="1" customWidth="1"/>
    <col min="5629" max="5629" width="46.33203125" style="1" customWidth="1"/>
    <col min="5630" max="5630" width="19" style="1" customWidth="1"/>
    <col min="5631" max="5631" width="0" style="1" hidden="1" customWidth="1"/>
    <col min="5632" max="5632" width="17.6640625" style="1" customWidth="1"/>
    <col min="5633" max="5633" width="0" style="1" hidden="1" customWidth="1"/>
    <col min="5634" max="5634" width="22.33203125" style="1" customWidth="1"/>
    <col min="5635" max="5635" width="5.33203125" style="1" customWidth="1"/>
    <col min="5636" max="5636" width="36.33203125" style="1" customWidth="1"/>
    <col min="5637" max="5637" width="5.6640625" style="1" customWidth="1"/>
    <col min="5638" max="5638" width="0" style="1" hidden="1" customWidth="1"/>
    <col min="5639" max="5639" width="20.6640625" style="1" customWidth="1"/>
    <col min="5640" max="5640" width="4.88671875" style="1" customWidth="1"/>
    <col min="5641" max="5641" width="0" style="1" hidden="1" customWidth="1"/>
    <col min="5642" max="5642" width="24.6640625" style="1" customWidth="1"/>
    <col min="5643" max="5643" width="12.33203125" style="1" customWidth="1"/>
    <col min="5644" max="5644" width="0" style="1" hidden="1" customWidth="1"/>
    <col min="5645" max="5645" width="3.44140625" style="1" customWidth="1"/>
    <col min="5646" max="5646" width="0" style="1" hidden="1" customWidth="1"/>
    <col min="5647" max="5647" width="17.6640625" style="1" customWidth="1"/>
    <col min="5648" max="5648" width="3.44140625" style="1" customWidth="1"/>
    <col min="5649" max="5649" width="0" style="1" hidden="1" customWidth="1"/>
    <col min="5650" max="5650" width="23.6640625" style="1" customWidth="1"/>
    <col min="5651" max="5651" width="10" style="1" customWidth="1"/>
    <col min="5652" max="5652" width="0" style="1" hidden="1" customWidth="1"/>
    <col min="5653" max="5654" width="14.6640625" style="1" customWidth="1"/>
    <col min="5655" max="5655" width="12.88671875" style="1" customWidth="1"/>
    <col min="5656" max="5656" width="3.33203125" style="1" customWidth="1"/>
    <col min="5657" max="5657" width="30.33203125" style="1" customWidth="1"/>
    <col min="5658" max="5658" width="5" style="1" customWidth="1"/>
    <col min="5659" max="5659" width="0" style="1" hidden="1" customWidth="1"/>
    <col min="5660" max="5660" width="14.33203125" style="1" customWidth="1"/>
    <col min="5661" max="5661" width="5.6640625" style="1" customWidth="1"/>
    <col min="5662" max="5662" width="0" style="1" hidden="1" customWidth="1"/>
    <col min="5663" max="5663" width="17.33203125" style="1" customWidth="1"/>
    <col min="5664" max="5664" width="12.6640625" style="1" customWidth="1"/>
    <col min="5665" max="5665" width="0" style="1" hidden="1" customWidth="1"/>
    <col min="5666" max="5666" width="5.33203125" style="1" customWidth="1"/>
    <col min="5667" max="5667" width="0" style="1" hidden="1" customWidth="1"/>
    <col min="5668" max="5668" width="17" style="1" customWidth="1"/>
    <col min="5669" max="5669" width="6.33203125" style="1" customWidth="1"/>
    <col min="5670" max="5670" width="0" style="1" hidden="1" customWidth="1"/>
    <col min="5671" max="5671" width="14.33203125" style="1" customWidth="1"/>
    <col min="5672" max="5672" width="7.5546875" style="1" customWidth="1"/>
    <col min="5673" max="5673" width="0" style="1" hidden="1" customWidth="1"/>
    <col min="5674" max="5675" width="14.33203125" style="1" customWidth="1"/>
    <col min="5676" max="5676" width="20.88671875" style="1" customWidth="1"/>
    <col min="5677" max="5677" width="14.44140625" style="1" customWidth="1"/>
    <col min="5678" max="5678" width="15" style="1" customWidth="1"/>
    <col min="5679" max="5679" width="2.6640625" style="1" customWidth="1"/>
    <col min="5680" max="5680" width="11.6640625" style="1" customWidth="1"/>
    <col min="5681" max="5681" width="11.5546875" style="1" customWidth="1"/>
    <col min="5682" max="5682" width="2.33203125" style="1" customWidth="1"/>
    <col min="5683" max="5683" width="41" style="1" customWidth="1"/>
    <col min="5684" max="5684" width="14.33203125" style="1" customWidth="1"/>
    <col min="5685" max="5686" width="11.5546875" style="1" customWidth="1"/>
    <col min="5687" max="5687" width="21.88671875" style="1" customWidth="1"/>
    <col min="5688" max="5879" width="11.5546875" style="1"/>
    <col min="5880" max="5880" width="21.88671875" style="1" customWidth="1"/>
    <col min="5881" max="5881" width="13.88671875" style="1" customWidth="1"/>
    <col min="5882" max="5882" width="38.6640625" style="1" customWidth="1"/>
    <col min="5883" max="5883" width="3" style="1" bestFit="1" customWidth="1"/>
    <col min="5884" max="5884" width="32.33203125" style="1" customWidth="1"/>
    <col min="5885" max="5885" width="46.33203125" style="1" customWidth="1"/>
    <col min="5886" max="5886" width="19" style="1" customWidth="1"/>
    <col min="5887" max="5887" width="0" style="1" hidden="1" customWidth="1"/>
    <col min="5888" max="5888" width="17.6640625" style="1" customWidth="1"/>
    <col min="5889" max="5889" width="0" style="1" hidden="1" customWidth="1"/>
    <col min="5890" max="5890" width="22.33203125" style="1" customWidth="1"/>
    <col min="5891" max="5891" width="5.33203125" style="1" customWidth="1"/>
    <col min="5892" max="5892" width="36.33203125" style="1" customWidth="1"/>
    <col min="5893" max="5893" width="5.6640625" style="1" customWidth="1"/>
    <col min="5894" max="5894" width="0" style="1" hidden="1" customWidth="1"/>
    <col min="5895" max="5895" width="20.6640625" style="1" customWidth="1"/>
    <col min="5896" max="5896" width="4.88671875" style="1" customWidth="1"/>
    <col min="5897" max="5897" width="0" style="1" hidden="1" customWidth="1"/>
    <col min="5898" max="5898" width="24.6640625" style="1" customWidth="1"/>
    <col min="5899" max="5899" width="12.33203125" style="1" customWidth="1"/>
    <col min="5900" max="5900" width="0" style="1" hidden="1" customWidth="1"/>
    <col min="5901" max="5901" width="3.44140625" style="1" customWidth="1"/>
    <col min="5902" max="5902" width="0" style="1" hidden="1" customWidth="1"/>
    <col min="5903" max="5903" width="17.6640625" style="1" customWidth="1"/>
    <col min="5904" max="5904" width="3.44140625" style="1" customWidth="1"/>
    <col min="5905" max="5905" width="0" style="1" hidden="1" customWidth="1"/>
    <col min="5906" max="5906" width="23.6640625" style="1" customWidth="1"/>
    <col min="5907" max="5907" width="10" style="1" customWidth="1"/>
    <col min="5908" max="5908" width="0" style="1" hidden="1" customWidth="1"/>
    <col min="5909" max="5910" width="14.6640625" style="1" customWidth="1"/>
    <col min="5911" max="5911" width="12.88671875" style="1" customWidth="1"/>
    <col min="5912" max="5912" width="3.33203125" style="1" customWidth="1"/>
    <col min="5913" max="5913" width="30.33203125" style="1" customWidth="1"/>
    <col min="5914" max="5914" width="5" style="1" customWidth="1"/>
    <col min="5915" max="5915" width="0" style="1" hidden="1" customWidth="1"/>
    <col min="5916" max="5916" width="14.33203125" style="1" customWidth="1"/>
    <col min="5917" max="5917" width="5.6640625" style="1" customWidth="1"/>
    <col min="5918" max="5918" width="0" style="1" hidden="1" customWidth="1"/>
    <col min="5919" max="5919" width="17.33203125" style="1" customWidth="1"/>
    <col min="5920" max="5920" width="12.6640625" style="1" customWidth="1"/>
    <col min="5921" max="5921" width="0" style="1" hidden="1" customWidth="1"/>
    <col min="5922" max="5922" width="5.33203125" style="1" customWidth="1"/>
    <col min="5923" max="5923" width="0" style="1" hidden="1" customWidth="1"/>
    <col min="5924" max="5924" width="17" style="1" customWidth="1"/>
    <col min="5925" max="5925" width="6.33203125" style="1" customWidth="1"/>
    <col min="5926" max="5926" width="0" style="1" hidden="1" customWidth="1"/>
    <col min="5927" max="5927" width="14.33203125" style="1" customWidth="1"/>
    <col min="5928" max="5928" width="7.5546875" style="1" customWidth="1"/>
    <col min="5929" max="5929" width="0" style="1" hidden="1" customWidth="1"/>
    <col min="5930" max="5931" width="14.33203125" style="1" customWidth="1"/>
    <col min="5932" max="5932" width="20.88671875" style="1" customWidth="1"/>
    <col min="5933" max="5933" width="14.44140625" style="1" customWidth="1"/>
    <col min="5934" max="5934" width="15" style="1" customWidth="1"/>
    <col min="5935" max="5935" width="2.6640625" style="1" customWidth="1"/>
    <col min="5936" max="5936" width="11.6640625" style="1" customWidth="1"/>
    <col min="5937" max="5937" width="11.5546875" style="1" customWidth="1"/>
    <col min="5938" max="5938" width="2.33203125" style="1" customWidth="1"/>
    <col min="5939" max="5939" width="41" style="1" customWidth="1"/>
    <col min="5940" max="5940" width="14.33203125" style="1" customWidth="1"/>
    <col min="5941" max="5942" width="11.5546875" style="1" customWidth="1"/>
    <col min="5943" max="5943" width="21.88671875" style="1" customWidth="1"/>
    <col min="5944" max="6135" width="11.5546875" style="1"/>
    <col min="6136" max="6136" width="21.88671875" style="1" customWidth="1"/>
    <col min="6137" max="6137" width="13.88671875" style="1" customWidth="1"/>
    <col min="6138" max="6138" width="38.6640625" style="1" customWidth="1"/>
    <col min="6139" max="6139" width="3" style="1" bestFit="1" customWidth="1"/>
    <col min="6140" max="6140" width="32.33203125" style="1" customWidth="1"/>
    <col min="6141" max="6141" width="46.33203125" style="1" customWidth="1"/>
    <col min="6142" max="6142" width="19" style="1" customWidth="1"/>
    <col min="6143" max="6143" width="0" style="1" hidden="1" customWidth="1"/>
    <col min="6144" max="6144" width="17.6640625" style="1" customWidth="1"/>
    <col min="6145" max="6145" width="0" style="1" hidden="1" customWidth="1"/>
    <col min="6146" max="6146" width="22.33203125" style="1" customWidth="1"/>
    <col min="6147" max="6147" width="5.33203125" style="1" customWidth="1"/>
    <col min="6148" max="6148" width="36.33203125" style="1" customWidth="1"/>
    <col min="6149" max="6149" width="5.6640625" style="1" customWidth="1"/>
    <col min="6150" max="6150" width="0" style="1" hidden="1" customWidth="1"/>
    <col min="6151" max="6151" width="20.6640625" style="1" customWidth="1"/>
    <col min="6152" max="6152" width="4.88671875" style="1" customWidth="1"/>
    <col min="6153" max="6153" width="0" style="1" hidden="1" customWidth="1"/>
    <col min="6154" max="6154" width="24.6640625" style="1" customWidth="1"/>
    <col min="6155" max="6155" width="12.33203125" style="1" customWidth="1"/>
    <col min="6156" max="6156" width="0" style="1" hidden="1" customWidth="1"/>
    <col min="6157" max="6157" width="3.44140625" style="1" customWidth="1"/>
    <col min="6158" max="6158" width="0" style="1" hidden="1" customWidth="1"/>
    <col min="6159" max="6159" width="17.6640625" style="1" customWidth="1"/>
    <col min="6160" max="6160" width="3.44140625" style="1" customWidth="1"/>
    <col min="6161" max="6161" width="0" style="1" hidden="1" customWidth="1"/>
    <col min="6162" max="6162" width="23.6640625" style="1" customWidth="1"/>
    <col min="6163" max="6163" width="10" style="1" customWidth="1"/>
    <col min="6164" max="6164" width="0" style="1" hidden="1" customWidth="1"/>
    <col min="6165" max="6166" width="14.6640625" style="1" customWidth="1"/>
    <col min="6167" max="6167" width="12.88671875" style="1" customWidth="1"/>
    <col min="6168" max="6168" width="3.33203125" style="1" customWidth="1"/>
    <col min="6169" max="6169" width="30.33203125" style="1" customWidth="1"/>
    <col min="6170" max="6170" width="5" style="1" customWidth="1"/>
    <col min="6171" max="6171" width="0" style="1" hidden="1" customWidth="1"/>
    <col min="6172" max="6172" width="14.33203125" style="1" customWidth="1"/>
    <col min="6173" max="6173" width="5.6640625" style="1" customWidth="1"/>
    <col min="6174" max="6174" width="0" style="1" hidden="1" customWidth="1"/>
    <col min="6175" max="6175" width="17.33203125" style="1" customWidth="1"/>
    <col min="6176" max="6176" width="12.6640625" style="1" customWidth="1"/>
    <col min="6177" max="6177" width="0" style="1" hidden="1" customWidth="1"/>
    <col min="6178" max="6178" width="5.33203125" style="1" customWidth="1"/>
    <col min="6179" max="6179" width="0" style="1" hidden="1" customWidth="1"/>
    <col min="6180" max="6180" width="17" style="1" customWidth="1"/>
    <col min="6181" max="6181" width="6.33203125" style="1" customWidth="1"/>
    <col min="6182" max="6182" width="0" style="1" hidden="1" customWidth="1"/>
    <col min="6183" max="6183" width="14.33203125" style="1" customWidth="1"/>
    <col min="6184" max="6184" width="7.5546875" style="1" customWidth="1"/>
    <col min="6185" max="6185" width="0" style="1" hidden="1" customWidth="1"/>
    <col min="6186" max="6187" width="14.33203125" style="1" customWidth="1"/>
    <col min="6188" max="6188" width="20.88671875" style="1" customWidth="1"/>
    <col min="6189" max="6189" width="14.44140625" style="1" customWidth="1"/>
    <col min="6190" max="6190" width="15" style="1" customWidth="1"/>
    <col min="6191" max="6191" width="2.6640625" style="1" customWidth="1"/>
    <col min="6192" max="6192" width="11.6640625" style="1" customWidth="1"/>
    <col min="6193" max="6193" width="11.5546875" style="1" customWidth="1"/>
    <col min="6194" max="6194" width="2.33203125" style="1" customWidth="1"/>
    <col min="6195" max="6195" width="41" style="1" customWidth="1"/>
    <col min="6196" max="6196" width="14.33203125" style="1" customWidth="1"/>
    <col min="6197" max="6198" width="11.5546875" style="1" customWidth="1"/>
    <col min="6199" max="6199" width="21.88671875" style="1" customWidth="1"/>
    <col min="6200" max="6391" width="11.5546875" style="1"/>
    <col min="6392" max="6392" width="21.88671875" style="1" customWidth="1"/>
    <col min="6393" max="6393" width="13.88671875" style="1" customWidth="1"/>
    <col min="6394" max="6394" width="38.6640625" style="1" customWidth="1"/>
    <col min="6395" max="6395" width="3" style="1" bestFit="1" customWidth="1"/>
    <col min="6396" max="6396" width="32.33203125" style="1" customWidth="1"/>
    <col min="6397" max="6397" width="46.33203125" style="1" customWidth="1"/>
    <col min="6398" max="6398" width="19" style="1" customWidth="1"/>
    <col min="6399" max="6399" width="0" style="1" hidden="1" customWidth="1"/>
    <col min="6400" max="6400" width="17.6640625" style="1" customWidth="1"/>
    <col min="6401" max="6401" width="0" style="1" hidden="1" customWidth="1"/>
    <col min="6402" max="6402" width="22.33203125" style="1" customWidth="1"/>
    <col min="6403" max="6403" width="5.33203125" style="1" customWidth="1"/>
    <col min="6404" max="6404" width="36.33203125" style="1" customWidth="1"/>
    <col min="6405" max="6405" width="5.6640625" style="1" customWidth="1"/>
    <col min="6406" max="6406" width="0" style="1" hidden="1" customWidth="1"/>
    <col min="6407" max="6407" width="20.6640625" style="1" customWidth="1"/>
    <col min="6408" max="6408" width="4.88671875" style="1" customWidth="1"/>
    <col min="6409" max="6409" width="0" style="1" hidden="1" customWidth="1"/>
    <col min="6410" max="6410" width="24.6640625" style="1" customWidth="1"/>
    <col min="6411" max="6411" width="12.33203125" style="1" customWidth="1"/>
    <col min="6412" max="6412" width="0" style="1" hidden="1" customWidth="1"/>
    <col min="6413" max="6413" width="3.44140625" style="1" customWidth="1"/>
    <col min="6414" max="6414" width="0" style="1" hidden="1" customWidth="1"/>
    <col min="6415" max="6415" width="17.6640625" style="1" customWidth="1"/>
    <col min="6416" max="6416" width="3.44140625" style="1" customWidth="1"/>
    <col min="6417" max="6417" width="0" style="1" hidden="1" customWidth="1"/>
    <col min="6418" max="6418" width="23.6640625" style="1" customWidth="1"/>
    <col min="6419" max="6419" width="10" style="1" customWidth="1"/>
    <col min="6420" max="6420" width="0" style="1" hidden="1" customWidth="1"/>
    <col min="6421" max="6422" width="14.6640625" style="1" customWidth="1"/>
    <col min="6423" max="6423" width="12.88671875" style="1" customWidth="1"/>
    <col min="6424" max="6424" width="3.33203125" style="1" customWidth="1"/>
    <col min="6425" max="6425" width="30.33203125" style="1" customWidth="1"/>
    <col min="6426" max="6426" width="5" style="1" customWidth="1"/>
    <col min="6427" max="6427" width="0" style="1" hidden="1" customWidth="1"/>
    <col min="6428" max="6428" width="14.33203125" style="1" customWidth="1"/>
    <col min="6429" max="6429" width="5.6640625" style="1" customWidth="1"/>
    <col min="6430" max="6430" width="0" style="1" hidden="1" customWidth="1"/>
    <col min="6431" max="6431" width="17.33203125" style="1" customWidth="1"/>
    <col min="6432" max="6432" width="12.6640625" style="1" customWidth="1"/>
    <col min="6433" max="6433" width="0" style="1" hidden="1" customWidth="1"/>
    <col min="6434" max="6434" width="5.33203125" style="1" customWidth="1"/>
    <col min="6435" max="6435" width="0" style="1" hidden="1" customWidth="1"/>
    <col min="6436" max="6436" width="17" style="1" customWidth="1"/>
    <col min="6437" max="6437" width="6.33203125" style="1" customWidth="1"/>
    <col min="6438" max="6438" width="0" style="1" hidden="1" customWidth="1"/>
    <col min="6439" max="6439" width="14.33203125" style="1" customWidth="1"/>
    <col min="6440" max="6440" width="7.5546875" style="1" customWidth="1"/>
    <col min="6441" max="6441" width="0" style="1" hidden="1" customWidth="1"/>
    <col min="6442" max="6443" width="14.33203125" style="1" customWidth="1"/>
    <col min="6444" max="6444" width="20.88671875" style="1" customWidth="1"/>
    <col min="6445" max="6445" width="14.44140625" style="1" customWidth="1"/>
    <col min="6446" max="6446" width="15" style="1" customWidth="1"/>
    <col min="6447" max="6447" width="2.6640625" style="1" customWidth="1"/>
    <col min="6448" max="6448" width="11.6640625" style="1" customWidth="1"/>
    <col min="6449" max="6449" width="11.5546875" style="1" customWidth="1"/>
    <col min="6450" max="6450" width="2.33203125" style="1" customWidth="1"/>
    <col min="6451" max="6451" width="41" style="1" customWidth="1"/>
    <col min="6452" max="6452" width="14.33203125" style="1" customWidth="1"/>
    <col min="6453" max="6454" width="11.5546875" style="1" customWidth="1"/>
    <col min="6455" max="6455" width="21.88671875" style="1" customWidth="1"/>
    <col min="6456" max="6647" width="11.5546875" style="1"/>
    <col min="6648" max="6648" width="21.88671875" style="1" customWidth="1"/>
    <col min="6649" max="6649" width="13.88671875" style="1" customWidth="1"/>
    <col min="6650" max="6650" width="38.6640625" style="1" customWidth="1"/>
    <col min="6651" max="6651" width="3" style="1" bestFit="1" customWidth="1"/>
    <col min="6652" max="6652" width="32.33203125" style="1" customWidth="1"/>
    <col min="6653" max="6653" width="46.33203125" style="1" customWidth="1"/>
    <col min="6654" max="6654" width="19" style="1" customWidth="1"/>
    <col min="6655" max="6655" width="0" style="1" hidden="1" customWidth="1"/>
    <col min="6656" max="6656" width="17.6640625" style="1" customWidth="1"/>
    <col min="6657" max="6657" width="0" style="1" hidden="1" customWidth="1"/>
    <col min="6658" max="6658" width="22.33203125" style="1" customWidth="1"/>
    <col min="6659" max="6659" width="5.33203125" style="1" customWidth="1"/>
    <col min="6660" max="6660" width="36.33203125" style="1" customWidth="1"/>
    <col min="6661" max="6661" width="5.6640625" style="1" customWidth="1"/>
    <col min="6662" max="6662" width="0" style="1" hidden="1" customWidth="1"/>
    <col min="6663" max="6663" width="20.6640625" style="1" customWidth="1"/>
    <col min="6664" max="6664" width="4.88671875" style="1" customWidth="1"/>
    <col min="6665" max="6665" width="0" style="1" hidden="1" customWidth="1"/>
    <col min="6666" max="6666" width="24.6640625" style="1" customWidth="1"/>
    <col min="6667" max="6667" width="12.33203125" style="1" customWidth="1"/>
    <col min="6668" max="6668" width="0" style="1" hidden="1" customWidth="1"/>
    <col min="6669" max="6669" width="3.44140625" style="1" customWidth="1"/>
    <col min="6670" max="6670" width="0" style="1" hidden="1" customWidth="1"/>
    <col min="6671" max="6671" width="17.6640625" style="1" customWidth="1"/>
    <col min="6672" max="6672" width="3.44140625" style="1" customWidth="1"/>
    <col min="6673" max="6673" width="0" style="1" hidden="1" customWidth="1"/>
    <col min="6674" max="6674" width="23.6640625" style="1" customWidth="1"/>
    <col min="6675" max="6675" width="10" style="1" customWidth="1"/>
    <col min="6676" max="6676" width="0" style="1" hidden="1" customWidth="1"/>
    <col min="6677" max="6678" width="14.6640625" style="1" customWidth="1"/>
    <col min="6679" max="6679" width="12.88671875" style="1" customWidth="1"/>
    <col min="6680" max="6680" width="3.33203125" style="1" customWidth="1"/>
    <col min="6681" max="6681" width="30.33203125" style="1" customWidth="1"/>
    <col min="6682" max="6682" width="5" style="1" customWidth="1"/>
    <col min="6683" max="6683" width="0" style="1" hidden="1" customWidth="1"/>
    <col min="6684" max="6684" width="14.33203125" style="1" customWidth="1"/>
    <col min="6685" max="6685" width="5.6640625" style="1" customWidth="1"/>
    <col min="6686" max="6686" width="0" style="1" hidden="1" customWidth="1"/>
    <col min="6687" max="6687" width="17.33203125" style="1" customWidth="1"/>
    <col min="6688" max="6688" width="12.6640625" style="1" customWidth="1"/>
    <col min="6689" max="6689" width="0" style="1" hidden="1" customWidth="1"/>
    <col min="6690" max="6690" width="5.33203125" style="1" customWidth="1"/>
    <col min="6691" max="6691" width="0" style="1" hidden="1" customWidth="1"/>
    <col min="6692" max="6692" width="17" style="1" customWidth="1"/>
    <col min="6693" max="6693" width="6.33203125" style="1" customWidth="1"/>
    <col min="6694" max="6694" width="0" style="1" hidden="1" customWidth="1"/>
    <col min="6695" max="6695" width="14.33203125" style="1" customWidth="1"/>
    <col min="6696" max="6696" width="7.5546875" style="1" customWidth="1"/>
    <col min="6697" max="6697" width="0" style="1" hidden="1" customWidth="1"/>
    <col min="6698" max="6699" width="14.33203125" style="1" customWidth="1"/>
    <col min="6700" max="6700" width="20.88671875" style="1" customWidth="1"/>
    <col min="6701" max="6701" width="14.44140625" style="1" customWidth="1"/>
    <col min="6702" max="6702" width="15" style="1" customWidth="1"/>
    <col min="6703" max="6703" width="2.6640625" style="1" customWidth="1"/>
    <col min="6704" max="6704" width="11.6640625" style="1" customWidth="1"/>
    <col min="6705" max="6705" width="11.5546875" style="1" customWidth="1"/>
    <col min="6706" max="6706" width="2.33203125" style="1" customWidth="1"/>
    <col min="6707" max="6707" width="41" style="1" customWidth="1"/>
    <col min="6708" max="6708" width="14.33203125" style="1" customWidth="1"/>
    <col min="6709" max="6710" width="11.5546875" style="1" customWidth="1"/>
    <col min="6711" max="6711" width="21.88671875" style="1" customWidth="1"/>
    <col min="6712" max="6903" width="11.5546875" style="1"/>
    <col min="6904" max="6904" width="21.88671875" style="1" customWidth="1"/>
    <col min="6905" max="6905" width="13.88671875" style="1" customWidth="1"/>
    <col min="6906" max="6906" width="38.6640625" style="1" customWidth="1"/>
    <col min="6907" max="6907" width="3" style="1" bestFit="1" customWidth="1"/>
    <col min="6908" max="6908" width="32.33203125" style="1" customWidth="1"/>
    <col min="6909" max="6909" width="46.33203125" style="1" customWidth="1"/>
    <col min="6910" max="6910" width="19" style="1" customWidth="1"/>
    <col min="6911" max="6911" width="0" style="1" hidden="1" customWidth="1"/>
    <col min="6912" max="6912" width="17.6640625" style="1" customWidth="1"/>
    <col min="6913" max="6913" width="0" style="1" hidden="1" customWidth="1"/>
    <col min="6914" max="6914" width="22.33203125" style="1" customWidth="1"/>
    <col min="6915" max="6915" width="5.33203125" style="1" customWidth="1"/>
    <col min="6916" max="6916" width="36.33203125" style="1" customWidth="1"/>
    <col min="6917" max="6917" width="5.6640625" style="1" customWidth="1"/>
    <col min="6918" max="6918" width="0" style="1" hidden="1" customWidth="1"/>
    <col min="6919" max="6919" width="20.6640625" style="1" customWidth="1"/>
    <col min="6920" max="6920" width="4.88671875" style="1" customWidth="1"/>
    <col min="6921" max="6921" width="0" style="1" hidden="1" customWidth="1"/>
    <col min="6922" max="6922" width="24.6640625" style="1" customWidth="1"/>
    <col min="6923" max="6923" width="12.33203125" style="1" customWidth="1"/>
    <col min="6924" max="6924" width="0" style="1" hidden="1" customWidth="1"/>
    <col min="6925" max="6925" width="3.44140625" style="1" customWidth="1"/>
    <col min="6926" max="6926" width="0" style="1" hidden="1" customWidth="1"/>
    <col min="6927" max="6927" width="17.6640625" style="1" customWidth="1"/>
    <col min="6928" max="6928" width="3.44140625" style="1" customWidth="1"/>
    <col min="6929" max="6929" width="0" style="1" hidden="1" customWidth="1"/>
    <col min="6930" max="6930" width="23.6640625" style="1" customWidth="1"/>
    <col min="6931" max="6931" width="10" style="1" customWidth="1"/>
    <col min="6932" max="6932" width="0" style="1" hidden="1" customWidth="1"/>
    <col min="6933" max="6934" width="14.6640625" style="1" customWidth="1"/>
    <col min="6935" max="6935" width="12.88671875" style="1" customWidth="1"/>
    <col min="6936" max="6936" width="3.33203125" style="1" customWidth="1"/>
    <col min="6937" max="6937" width="30.33203125" style="1" customWidth="1"/>
    <col min="6938" max="6938" width="5" style="1" customWidth="1"/>
    <col min="6939" max="6939" width="0" style="1" hidden="1" customWidth="1"/>
    <col min="6940" max="6940" width="14.33203125" style="1" customWidth="1"/>
    <col min="6941" max="6941" width="5.6640625" style="1" customWidth="1"/>
    <col min="6942" max="6942" width="0" style="1" hidden="1" customWidth="1"/>
    <col min="6943" max="6943" width="17.33203125" style="1" customWidth="1"/>
    <col min="6944" max="6944" width="12.6640625" style="1" customWidth="1"/>
    <col min="6945" max="6945" width="0" style="1" hidden="1" customWidth="1"/>
    <col min="6946" max="6946" width="5.33203125" style="1" customWidth="1"/>
    <col min="6947" max="6947" width="0" style="1" hidden="1" customWidth="1"/>
    <col min="6948" max="6948" width="17" style="1" customWidth="1"/>
    <col min="6949" max="6949" width="6.33203125" style="1" customWidth="1"/>
    <col min="6950" max="6950" width="0" style="1" hidden="1" customWidth="1"/>
    <col min="6951" max="6951" width="14.33203125" style="1" customWidth="1"/>
    <col min="6952" max="6952" width="7.5546875" style="1" customWidth="1"/>
    <col min="6953" max="6953" width="0" style="1" hidden="1" customWidth="1"/>
    <col min="6954" max="6955" width="14.33203125" style="1" customWidth="1"/>
    <col min="6956" max="6956" width="20.88671875" style="1" customWidth="1"/>
    <col min="6957" max="6957" width="14.44140625" style="1" customWidth="1"/>
    <col min="6958" max="6958" width="15" style="1" customWidth="1"/>
    <col min="6959" max="6959" width="2.6640625" style="1" customWidth="1"/>
    <col min="6960" max="6960" width="11.6640625" style="1" customWidth="1"/>
    <col min="6961" max="6961" width="11.5546875" style="1" customWidth="1"/>
    <col min="6962" max="6962" width="2.33203125" style="1" customWidth="1"/>
    <col min="6963" max="6963" width="41" style="1" customWidth="1"/>
    <col min="6964" max="6964" width="14.33203125" style="1" customWidth="1"/>
    <col min="6965" max="6966" width="11.5546875" style="1" customWidth="1"/>
    <col min="6967" max="6967" width="21.88671875" style="1" customWidth="1"/>
    <col min="6968" max="7159" width="11.5546875" style="1"/>
    <col min="7160" max="7160" width="21.88671875" style="1" customWidth="1"/>
    <col min="7161" max="7161" width="13.88671875" style="1" customWidth="1"/>
    <col min="7162" max="7162" width="38.6640625" style="1" customWidth="1"/>
    <col min="7163" max="7163" width="3" style="1" bestFit="1" customWidth="1"/>
    <col min="7164" max="7164" width="32.33203125" style="1" customWidth="1"/>
    <col min="7165" max="7165" width="46.33203125" style="1" customWidth="1"/>
    <col min="7166" max="7166" width="19" style="1" customWidth="1"/>
    <col min="7167" max="7167" width="0" style="1" hidden="1" customWidth="1"/>
    <col min="7168" max="7168" width="17.6640625" style="1" customWidth="1"/>
    <col min="7169" max="7169" width="0" style="1" hidden="1" customWidth="1"/>
    <col min="7170" max="7170" width="22.33203125" style="1" customWidth="1"/>
    <col min="7171" max="7171" width="5.33203125" style="1" customWidth="1"/>
    <col min="7172" max="7172" width="36.33203125" style="1" customWidth="1"/>
    <col min="7173" max="7173" width="5.6640625" style="1" customWidth="1"/>
    <col min="7174" max="7174" width="0" style="1" hidden="1" customWidth="1"/>
    <col min="7175" max="7175" width="20.6640625" style="1" customWidth="1"/>
    <col min="7176" max="7176" width="4.88671875" style="1" customWidth="1"/>
    <col min="7177" max="7177" width="0" style="1" hidden="1" customWidth="1"/>
    <col min="7178" max="7178" width="24.6640625" style="1" customWidth="1"/>
    <col min="7179" max="7179" width="12.33203125" style="1" customWidth="1"/>
    <col min="7180" max="7180" width="0" style="1" hidden="1" customWidth="1"/>
    <col min="7181" max="7181" width="3.44140625" style="1" customWidth="1"/>
    <col min="7182" max="7182" width="0" style="1" hidden="1" customWidth="1"/>
    <col min="7183" max="7183" width="17.6640625" style="1" customWidth="1"/>
    <col min="7184" max="7184" width="3.44140625" style="1" customWidth="1"/>
    <col min="7185" max="7185" width="0" style="1" hidden="1" customWidth="1"/>
    <col min="7186" max="7186" width="23.6640625" style="1" customWidth="1"/>
    <col min="7187" max="7187" width="10" style="1" customWidth="1"/>
    <col min="7188" max="7188" width="0" style="1" hidden="1" customWidth="1"/>
    <col min="7189" max="7190" width="14.6640625" style="1" customWidth="1"/>
    <col min="7191" max="7191" width="12.88671875" style="1" customWidth="1"/>
    <col min="7192" max="7192" width="3.33203125" style="1" customWidth="1"/>
    <col min="7193" max="7193" width="30.33203125" style="1" customWidth="1"/>
    <col min="7194" max="7194" width="5" style="1" customWidth="1"/>
    <col min="7195" max="7195" width="0" style="1" hidden="1" customWidth="1"/>
    <col min="7196" max="7196" width="14.33203125" style="1" customWidth="1"/>
    <col min="7197" max="7197" width="5.6640625" style="1" customWidth="1"/>
    <col min="7198" max="7198" width="0" style="1" hidden="1" customWidth="1"/>
    <col min="7199" max="7199" width="17.33203125" style="1" customWidth="1"/>
    <col min="7200" max="7200" width="12.6640625" style="1" customWidth="1"/>
    <col min="7201" max="7201" width="0" style="1" hidden="1" customWidth="1"/>
    <col min="7202" max="7202" width="5.33203125" style="1" customWidth="1"/>
    <col min="7203" max="7203" width="0" style="1" hidden="1" customWidth="1"/>
    <col min="7204" max="7204" width="17" style="1" customWidth="1"/>
    <col min="7205" max="7205" width="6.33203125" style="1" customWidth="1"/>
    <col min="7206" max="7206" width="0" style="1" hidden="1" customWidth="1"/>
    <col min="7207" max="7207" width="14.33203125" style="1" customWidth="1"/>
    <col min="7208" max="7208" width="7.5546875" style="1" customWidth="1"/>
    <col min="7209" max="7209" width="0" style="1" hidden="1" customWidth="1"/>
    <col min="7210" max="7211" width="14.33203125" style="1" customWidth="1"/>
    <col min="7212" max="7212" width="20.88671875" style="1" customWidth="1"/>
    <col min="7213" max="7213" width="14.44140625" style="1" customWidth="1"/>
    <col min="7214" max="7214" width="15" style="1" customWidth="1"/>
    <col min="7215" max="7215" width="2.6640625" style="1" customWidth="1"/>
    <col min="7216" max="7216" width="11.6640625" style="1" customWidth="1"/>
    <col min="7217" max="7217" width="11.5546875" style="1" customWidth="1"/>
    <col min="7218" max="7218" width="2.33203125" style="1" customWidth="1"/>
    <col min="7219" max="7219" width="41" style="1" customWidth="1"/>
    <col min="7220" max="7220" width="14.33203125" style="1" customWidth="1"/>
    <col min="7221" max="7222" width="11.5546875" style="1" customWidth="1"/>
    <col min="7223" max="7223" width="21.88671875" style="1" customWidth="1"/>
    <col min="7224" max="7415" width="11.5546875" style="1"/>
    <col min="7416" max="7416" width="21.88671875" style="1" customWidth="1"/>
    <col min="7417" max="7417" width="13.88671875" style="1" customWidth="1"/>
    <col min="7418" max="7418" width="38.6640625" style="1" customWidth="1"/>
    <col min="7419" max="7419" width="3" style="1" bestFit="1" customWidth="1"/>
    <col min="7420" max="7420" width="32.33203125" style="1" customWidth="1"/>
    <col min="7421" max="7421" width="46.33203125" style="1" customWidth="1"/>
    <col min="7422" max="7422" width="19" style="1" customWidth="1"/>
    <col min="7423" max="7423" width="0" style="1" hidden="1" customWidth="1"/>
    <col min="7424" max="7424" width="17.6640625" style="1" customWidth="1"/>
    <col min="7425" max="7425" width="0" style="1" hidden="1" customWidth="1"/>
    <col min="7426" max="7426" width="22.33203125" style="1" customWidth="1"/>
    <col min="7427" max="7427" width="5.33203125" style="1" customWidth="1"/>
    <col min="7428" max="7428" width="36.33203125" style="1" customWidth="1"/>
    <col min="7429" max="7429" width="5.6640625" style="1" customWidth="1"/>
    <col min="7430" max="7430" width="0" style="1" hidden="1" customWidth="1"/>
    <col min="7431" max="7431" width="20.6640625" style="1" customWidth="1"/>
    <col min="7432" max="7432" width="4.88671875" style="1" customWidth="1"/>
    <col min="7433" max="7433" width="0" style="1" hidden="1" customWidth="1"/>
    <col min="7434" max="7434" width="24.6640625" style="1" customWidth="1"/>
    <col min="7435" max="7435" width="12.33203125" style="1" customWidth="1"/>
    <col min="7436" max="7436" width="0" style="1" hidden="1" customWidth="1"/>
    <col min="7437" max="7437" width="3.44140625" style="1" customWidth="1"/>
    <col min="7438" max="7438" width="0" style="1" hidden="1" customWidth="1"/>
    <col min="7439" max="7439" width="17.6640625" style="1" customWidth="1"/>
    <col min="7440" max="7440" width="3.44140625" style="1" customWidth="1"/>
    <col min="7441" max="7441" width="0" style="1" hidden="1" customWidth="1"/>
    <col min="7442" max="7442" width="23.6640625" style="1" customWidth="1"/>
    <col min="7443" max="7443" width="10" style="1" customWidth="1"/>
    <col min="7444" max="7444" width="0" style="1" hidden="1" customWidth="1"/>
    <col min="7445" max="7446" width="14.6640625" style="1" customWidth="1"/>
    <col min="7447" max="7447" width="12.88671875" style="1" customWidth="1"/>
    <col min="7448" max="7448" width="3.33203125" style="1" customWidth="1"/>
    <col min="7449" max="7449" width="30.33203125" style="1" customWidth="1"/>
    <col min="7450" max="7450" width="5" style="1" customWidth="1"/>
    <col min="7451" max="7451" width="0" style="1" hidden="1" customWidth="1"/>
    <col min="7452" max="7452" width="14.33203125" style="1" customWidth="1"/>
    <col min="7453" max="7453" width="5.6640625" style="1" customWidth="1"/>
    <col min="7454" max="7454" width="0" style="1" hidden="1" customWidth="1"/>
    <col min="7455" max="7455" width="17.33203125" style="1" customWidth="1"/>
    <col min="7456" max="7456" width="12.6640625" style="1" customWidth="1"/>
    <col min="7457" max="7457" width="0" style="1" hidden="1" customWidth="1"/>
    <col min="7458" max="7458" width="5.33203125" style="1" customWidth="1"/>
    <col min="7459" max="7459" width="0" style="1" hidden="1" customWidth="1"/>
    <col min="7460" max="7460" width="17" style="1" customWidth="1"/>
    <col min="7461" max="7461" width="6.33203125" style="1" customWidth="1"/>
    <col min="7462" max="7462" width="0" style="1" hidden="1" customWidth="1"/>
    <col min="7463" max="7463" width="14.33203125" style="1" customWidth="1"/>
    <col min="7464" max="7464" width="7.5546875" style="1" customWidth="1"/>
    <col min="7465" max="7465" width="0" style="1" hidden="1" customWidth="1"/>
    <col min="7466" max="7467" width="14.33203125" style="1" customWidth="1"/>
    <col min="7468" max="7468" width="20.88671875" style="1" customWidth="1"/>
    <col min="7469" max="7469" width="14.44140625" style="1" customWidth="1"/>
    <col min="7470" max="7470" width="15" style="1" customWidth="1"/>
    <col min="7471" max="7471" width="2.6640625" style="1" customWidth="1"/>
    <col min="7472" max="7472" width="11.6640625" style="1" customWidth="1"/>
    <col min="7473" max="7473" width="11.5546875" style="1" customWidth="1"/>
    <col min="7474" max="7474" width="2.33203125" style="1" customWidth="1"/>
    <col min="7475" max="7475" width="41" style="1" customWidth="1"/>
    <col min="7476" max="7476" width="14.33203125" style="1" customWidth="1"/>
    <col min="7477" max="7478" width="11.5546875" style="1" customWidth="1"/>
    <col min="7479" max="7479" width="21.88671875" style="1" customWidth="1"/>
    <col min="7480" max="7671" width="11.5546875" style="1"/>
    <col min="7672" max="7672" width="21.88671875" style="1" customWidth="1"/>
    <col min="7673" max="7673" width="13.88671875" style="1" customWidth="1"/>
    <col min="7674" max="7674" width="38.6640625" style="1" customWidth="1"/>
    <col min="7675" max="7675" width="3" style="1" bestFit="1" customWidth="1"/>
    <col min="7676" max="7676" width="32.33203125" style="1" customWidth="1"/>
    <col min="7677" max="7677" width="46.33203125" style="1" customWidth="1"/>
    <col min="7678" max="7678" width="19" style="1" customWidth="1"/>
    <col min="7679" max="7679" width="0" style="1" hidden="1" customWidth="1"/>
    <col min="7680" max="7680" width="17.6640625" style="1" customWidth="1"/>
    <col min="7681" max="7681" width="0" style="1" hidden="1" customWidth="1"/>
    <col min="7682" max="7682" width="22.33203125" style="1" customWidth="1"/>
    <col min="7683" max="7683" width="5.33203125" style="1" customWidth="1"/>
    <col min="7684" max="7684" width="36.33203125" style="1" customWidth="1"/>
    <col min="7685" max="7685" width="5.6640625" style="1" customWidth="1"/>
    <col min="7686" max="7686" width="0" style="1" hidden="1" customWidth="1"/>
    <col min="7687" max="7687" width="20.6640625" style="1" customWidth="1"/>
    <col min="7688" max="7688" width="4.88671875" style="1" customWidth="1"/>
    <col min="7689" max="7689" width="0" style="1" hidden="1" customWidth="1"/>
    <col min="7690" max="7690" width="24.6640625" style="1" customWidth="1"/>
    <col min="7691" max="7691" width="12.33203125" style="1" customWidth="1"/>
    <col min="7692" max="7692" width="0" style="1" hidden="1" customWidth="1"/>
    <col min="7693" max="7693" width="3.44140625" style="1" customWidth="1"/>
    <col min="7694" max="7694" width="0" style="1" hidden="1" customWidth="1"/>
    <col min="7695" max="7695" width="17.6640625" style="1" customWidth="1"/>
    <col min="7696" max="7696" width="3.44140625" style="1" customWidth="1"/>
    <col min="7697" max="7697" width="0" style="1" hidden="1" customWidth="1"/>
    <col min="7698" max="7698" width="23.6640625" style="1" customWidth="1"/>
    <col min="7699" max="7699" width="10" style="1" customWidth="1"/>
    <col min="7700" max="7700" width="0" style="1" hidden="1" customWidth="1"/>
    <col min="7701" max="7702" width="14.6640625" style="1" customWidth="1"/>
    <col min="7703" max="7703" width="12.88671875" style="1" customWidth="1"/>
    <col min="7704" max="7704" width="3.33203125" style="1" customWidth="1"/>
    <col min="7705" max="7705" width="30.33203125" style="1" customWidth="1"/>
    <col min="7706" max="7706" width="5" style="1" customWidth="1"/>
    <col min="7707" max="7707" width="0" style="1" hidden="1" customWidth="1"/>
    <col min="7708" max="7708" width="14.33203125" style="1" customWidth="1"/>
    <col min="7709" max="7709" width="5.6640625" style="1" customWidth="1"/>
    <col min="7710" max="7710" width="0" style="1" hidden="1" customWidth="1"/>
    <col min="7711" max="7711" width="17.33203125" style="1" customWidth="1"/>
    <col min="7712" max="7712" width="12.6640625" style="1" customWidth="1"/>
    <col min="7713" max="7713" width="0" style="1" hidden="1" customWidth="1"/>
    <col min="7714" max="7714" width="5.33203125" style="1" customWidth="1"/>
    <col min="7715" max="7715" width="0" style="1" hidden="1" customWidth="1"/>
    <col min="7716" max="7716" width="17" style="1" customWidth="1"/>
    <col min="7717" max="7717" width="6.33203125" style="1" customWidth="1"/>
    <col min="7718" max="7718" width="0" style="1" hidden="1" customWidth="1"/>
    <col min="7719" max="7719" width="14.33203125" style="1" customWidth="1"/>
    <col min="7720" max="7720" width="7.5546875" style="1" customWidth="1"/>
    <col min="7721" max="7721" width="0" style="1" hidden="1" customWidth="1"/>
    <col min="7722" max="7723" width="14.33203125" style="1" customWidth="1"/>
    <col min="7724" max="7724" width="20.88671875" style="1" customWidth="1"/>
    <col min="7725" max="7725" width="14.44140625" style="1" customWidth="1"/>
    <col min="7726" max="7726" width="15" style="1" customWidth="1"/>
    <col min="7727" max="7727" width="2.6640625" style="1" customWidth="1"/>
    <col min="7728" max="7728" width="11.6640625" style="1" customWidth="1"/>
    <col min="7729" max="7729" width="11.5546875" style="1" customWidth="1"/>
    <col min="7730" max="7730" width="2.33203125" style="1" customWidth="1"/>
    <col min="7731" max="7731" width="41" style="1" customWidth="1"/>
    <col min="7732" max="7732" width="14.33203125" style="1" customWidth="1"/>
    <col min="7733" max="7734" width="11.5546875" style="1" customWidth="1"/>
    <col min="7735" max="7735" width="21.88671875" style="1" customWidth="1"/>
    <col min="7736" max="7927" width="11.5546875" style="1"/>
    <col min="7928" max="7928" width="21.88671875" style="1" customWidth="1"/>
    <col min="7929" max="7929" width="13.88671875" style="1" customWidth="1"/>
    <col min="7930" max="7930" width="38.6640625" style="1" customWidth="1"/>
    <col min="7931" max="7931" width="3" style="1" bestFit="1" customWidth="1"/>
    <col min="7932" max="7932" width="32.33203125" style="1" customWidth="1"/>
    <col min="7933" max="7933" width="46.33203125" style="1" customWidth="1"/>
    <col min="7934" max="7934" width="19" style="1" customWidth="1"/>
    <col min="7935" max="7935" width="0" style="1" hidden="1" customWidth="1"/>
    <col min="7936" max="7936" width="17.6640625" style="1" customWidth="1"/>
    <col min="7937" max="7937" width="0" style="1" hidden="1" customWidth="1"/>
    <col min="7938" max="7938" width="22.33203125" style="1" customWidth="1"/>
    <col min="7939" max="7939" width="5.33203125" style="1" customWidth="1"/>
    <col min="7940" max="7940" width="36.33203125" style="1" customWidth="1"/>
    <col min="7941" max="7941" width="5.6640625" style="1" customWidth="1"/>
    <col min="7942" max="7942" width="0" style="1" hidden="1" customWidth="1"/>
    <col min="7943" max="7943" width="20.6640625" style="1" customWidth="1"/>
    <col min="7944" max="7944" width="4.88671875" style="1" customWidth="1"/>
    <col min="7945" max="7945" width="0" style="1" hidden="1" customWidth="1"/>
    <col min="7946" max="7946" width="24.6640625" style="1" customWidth="1"/>
    <col min="7947" max="7947" width="12.33203125" style="1" customWidth="1"/>
    <col min="7948" max="7948" width="0" style="1" hidden="1" customWidth="1"/>
    <col min="7949" max="7949" width="3.44140625" style="1" customWidth="1"/>
    <col min="7950" max="7950" width="0" style="1" hidden="1" customWidth="1"/>
    <col min="7951" max="7951" width="17.6640625" style="1" customWidth="1"/>
    <col min="7952" max="7952" width="3.44140625" style="1" customWidth="1"/>
    <col min="7953" max="7953" width="0" style="1" hidden="1" customWidth="1"/>
    <col min="7954" max="7954" width="23.6640625" style="1" customWidth="1"/>
    <col min="7955" max="7955" width="10" style="1" customWidth="1"/>
    <col min="7956" max="7956" width="0" style="1" hidden="1" customWidth="1"/>
    <col min="7957" max="7958" width="14.6640625" style="1" customWidth="1"/>
    <col min="7959" max="7959" width="12.88671875" style="1" customWidth="1"/>
    <col min="7960" max="7960" width="3.33203125" style="1" customWidth="1"/>
    <col min="7961" max="7961" width="30.33203125" style="1" customWidth="1"/>
    <col min="7962" max="7962" width="5" style="1" customWidth="1"/>
    <col min="7963" max="7963" width="0" style="1" hidden="1" customWidth="1"/>
    <col min="7964" max="7964" width="14.33203125" style="1" customWidth="1"/>
    <col min="7965" max="7965" width="5.6640625" style="1" customWidth="1"/>
    <col min="7966" max="7966" width="0" style="1" hidden="1" customWidth="1"/>
    <col min="7967" max="7967" width="17.33203125" style="1" customWidth="1"/>
    <col min="7968" max="7968" width="12.6640625" style="1" customWidth="1"/>
    <col min="7969" max="7969" width="0" style="1" hidden="1" customWidth="1"/>
    <col min="7970" max="7970" width="5.33203125" style="1" customWidth="1"/>
    <col min="7971" max="7971" width="0" style="1" hidden="1" customWidth="1"/>
    <col min="7972" max="7972" width="17" style="1" customWidth="1"/>
    <col min="7973" max="7973" width="6.33203125" style="1" customWidth="1"/>
    <col min="7974" max="7974" width="0" style="1" hidden="1" customWidth="1"/>
    <col min="7975" max="7975" width="14.33203125" style="1" customWidth="1"/>
    <col min="7976" max="7976" width="7.5546875" style="1" customWidth="1"/>
    <col min="7977" max="7977" width="0" style="1" hidden="1" customWidth="1"/>
    <col min="7978" max="7979" width="14.33203125" style="1" customWidth="1"/>
    <col min="7980" max="7980" width="20.88671875" style="1" customWidth="1"/>
    <col min="7981" max="7981" width="14.44140625" style="1" customWidth="1"/>
    <col min="7982" max="7982" width="15" style="1" customWidth="1"/>
    <col min="7983" max="7983" width="2.6640625" style="1" customWidth="1"/>
    <col min="7984" max="7984" width="11.6640625" style="1" customWidth="1"/>
    <col min="7985" max="7985" width="11.5546875" style="1" customWidth="1"/>
    <col min="7986" max="7986" width="2.33203125" style="1" customWidth="1"/>
    <col min="7987" max="7987" width="41" style="1" customWidth="1"/>
    <col min="7988" max="7988" width="14.33203125" style="1" customWidth="1"/>
    <col min="7989" max="7990" width="11.5546875" style="1" customWidth="1"/>
    <col min="7991" max="7991" width="21.88671875" style="1" customWidth="1"/>
    <col min="7992" max="8183" width="11.5546875" style="1"/>
    <col min="8184" max="8184" width="21.88671875" style="1" customWidth="1"/>
    <col min="8185" max="8185" width="13.88671875" style="1" customWidth="1"/>
    <col min="8186" max="8186" width="38.6640625" style="1" customWidth="1"/>
    <col min="8187" max="8187" width="3" style="1" bestFit="1" customWidth="1"/>
    <col min="8188" max="8188" width="32.33203125" style="1" customWidth="1"/>
    <col min="8189" max="8189" width="46.33203125" style="1" customWidth="1"/>
    <col min="8190" max="8190" width="19" style="1" customWidth="1"/>
    <col min="8191" max="8191" width="0" style="1" hidden="1" customWidth="1"/>
    <col min="8192" max="8192" width="17.6640625" style="1" customWidth="1"/>
    <col min="8193" max="8193" width="0" style="1" hidden="1" customWidth="1"/>
    <col min="8194" max="8194" width="22.33203125" style="1" customWidth="1"/>
    <col min="8195" max="8195" width="5.33203125" style="1" customWidth="1"/>
    <col min="8196" max="8196" width="36.33203125" style="1" customWidth="1"/>
    <col min="8197" max="8197" width="5.6640625" style="1" customWidth="1"/>
    <col min="8198" max="8198" width="0" style="1" hidden="1" customWidth="1"/>
    <col min="8199" max="8199" width="20.6640625" style="1" customWidth="1"/>
    <col min="8200" max="8200" width="4.88671875" style="1" customWidth="1"/>
    <col min="8201" max="8201" width="0" style="1" hidden="1" customWidth="1"/>
    <col min="8202" max="8202" width="24.6640625" style="1" customWidth="1"/>
    <col min="8203" max="8203" width="12.33203125" style="1" customWidth="1"/>
    <col min="8204" max="8204" width="0" style="1" hidden="1" customWidth="1"/>
    <col min="8205" max="8205" width="3.44140625" style="1" customWidth="1"/>
    <col min="8206" max="8206" width="0" style="1" hidden="1" customWidth="1"/>
    <col min="8207" max="8207" width="17.6640625" style="1" customWidth="1"/>
    <col min="8208" max="8208" width="3.44140625" style="1" customWidth="1"/>
    <col min="8209" max="8209" width="0" style="1" hidden="1" customWidth="1"/>
    <col min="8210" max="8210" width="23.6640625" style="1" customWidth="1"/>
    <col min="8211" max="8211" width="10" style="1" customWidth="1"/>
    <col min="8212" max="8212" width="0" style="1" hidden="1" customWidth="1"/>
    <col min="8213" max="8214" width="14.6640625" style="1" customWidth="1"/>
    <col min="8215" max="8215" width="12.88671875" style="1" customWidth="1"/>
    <col min="8216" max="8216" width="3.33203125" style="1" customWidth="1"/>
    <col min="8217" max="8217" width="30.33203125" style="1" customWidth="1"/>
    <col min="8218" max="8218" width="5" style="1" customWidth="1"/>
    <col min="8219" max="8219" width="0" style="1" hidden="1" customWidth="1"/>
    <col min="8220" max="8220" width="14.33203125" style="1" customWidth="1"/>
    <col min="8221" max="8221" width="5.6640625" style="1" customWidth="1"/>
    <col min="8222" max="8222" width="0" style="1" hidden="1" customWidth="1"/>
    <col min="8223" max="8223" width="17.33203125" style="1" customWidth="1"/>
    <col min="8224" max="8224" width="12.6640625" style="1" customWidth="1"/>
    <col min="8225" max="8225" width="0" style="1" hidden="1" customWidth="1"/>
    <col min="8226" max="8226" width="5.33203125" style="1" customWidth="1"/>
    <col min="8227" max="8227" width="0" style="1" hidden="1" customWidth="1"/>
    <col min="8228" max="8228" width="17" style="1" customWidth="1"/>
    <col min="8229" max="8229" width="6.33203125" style="1" customWidth="1"/>
    <col min="8230" max="8230" width="0" style="1" hidden="1" customWidth="1"/>
    <col min="8231" max="8231" width="14.33203125" style="1" customWidth="1"/>
    <col min="8232" max="8232" width="7.5546875" style="1" customWidth="1"/>
    <col min="8233" max="8233" width="0" style="1" hidden="1" customWidth="1"/>
    <col min="8234" max="8235" width="14.33203125" style="1" customWidth="1"/>
    <col min="8236" max="8236" width="20.88671875" style="1" customWidth="1"/>
    <col min="8237" max="8237" width="14.44140625" style="1" customWidth="1"/>
    <col min="8238" max="8238" width="15" style="1" customWidth="1"/>
    <col min="8239" max="8239" width="2.6640625" style="1" customWidth="1"/>
    <col min="8240" max="8240" width="11.6640625" style="1" customWidth="1"/>
    <col min="8241" max="8241" width="11.5546875" style="1" customWidth="1"/>
    <col min="8242" max="8242" width="2.33203125" style="1" customWidth="1"/>
    <col min="8243" max="8243" width="41" style="1" customWidth="1"/>
    <col min="8244" max="8244" width="14.33203125" style="1" customWidth="1"/>
    <col min="8245" max="8246" width="11.5546875" style="1" customWidth="1"/>
    <col min="8247" max="8247" width="21.88671875" style="1" customWidth="1"/>
    <col min="8248" max="8439" width="11.5546875" style="1"/>
    <col min="8440" max="8440" width="21.88671875" style="1" customWidth="1"/>
    <col min="8441" max="8441" width="13.88671875" style="1" customWidth="1"/>
    <col min="8442" max="8442" width="38.6640625" style="1" customWidth="1"/>
    <col min="8443" max="8443" width="3" style="1" bestFit="1" customWidth="1"/>
    <col min="8444" max="8444" width="32.33203125" style="1" customWidth="1"/>
    <col min="8445" max="8445" width="46.33203125" style="1" customWidth="1"/>
    <col min="8446" max="8446" width="19" style="1" customWidth="1"/>
    <col min="8447" max="8447" width="0" style="1" hidden="1" customWidth="1"/>
    <col min="8448" max="8448" width="17.6640625" style="1" customWidth="1"/>
    <col min="8449" max="8449" width="0" style="1" hidden="1" customWidth="1"/>
    <col min="8450" max="8450" width="22.33203125" style="1" customWidth="1"/>
    <col min="8451" max="8451" width="5.33203125" style="1" customWidth="1"/>
    <col min="8452" max="8452" width="36.33203125" style="1" customWidth="1"/>
    <col min="8453" max="8453" width="5.6640625" style="1" customWidth="1"/>
    <col min="8454" max="8454" width="0" style="1" hidden="1" customWidth="1"/>
    <col min="8455" max="8455" width="20.6640625" style="1" customWidth="1"/>
    <col min="8456" max="8456" width="4.88671875" style="1" customWidth="1"/>
    <col min="8457" max="8457" width="0" style="1" hidden="1" customWidth="1"/>
    <col min="8458" max="8458" width="24.6640625" style="1" customWidth="1"/>
    <col min="8459" max="8459" width="12.33203125" style="1" customWidth="1"/>
    <col min="8460" max="8460" width="0" style="1" hidden="1" customWidth="1"/>
    <col min="8461" max="8461" width="3.44140625" style="1" customWidth="1"/>
    <col min="8462" max="8462" width="0" style="1" hidden="1" customWidth="1"/>
    <col min="8463" max="8463" width="17.6640625" style="1" customWidth="1"/>
    <col min="8464" max="8464" width="3.44140625" style="1" customWidth="1"/>
    <col min="8465" max="8465" width="0" style="1" hidden="1" customWidth="1"/>
    <col min="8466" max="8466" width="23.6640625" style="1" customWidth="1"/>
    <col min="8467" max="8467" width="10" style="1" customWidth="1"/>
    <col min="8468" max="8468" width="0" style="1" hidden="1" customWidth="1"/>
    <col min="8469" max="8470" width="14.6640625" style="1" customWidth="1"/>
    <col min="8471" max="8471" width="12.88671875" style="1" customWidth="1"/>
    <col min="8472" max="8472" width="3.33203125" style="1" customWidth="1"/>
    <col min="8473" max="8473" width="30.33203125" style="1" customWidth="1"/>
    <col min="8474" max="8474" width="5" style="1" customWidth="1"/>
    <col min="8475" max="8475" width="0" style="1" hidden="1" customWidth="1"/>
    <col min="8476" max="8476" width="14.33203125" style="1" customWidth="1"/>
    <col min="8477" max="8477" width="5.6640625" style="1" customWidth="1"/>
    <col min="8478" max="8478" width="0" style="1" hidden="1" customWidth="1"/>
    <col min="8479" max="8479" width="17.33203125" style="1" customWidth="1"/>
    <col min="8480" max="8480" width="12.6640625" style="1" customWidth="1"/>
    <col min="8481" max="8481" width="0" style="1" hidden="1" customWidth="1"/>
    <col min="8482" max="8482" width="5.33203125" style="1" customWidth="1"/>
    <col min="8483" max="8483" width="0" style="1" hidden="1" customWidth="1"/>
    <col min="8484" max="8484" width="17" style="1" customWidth="1"/>
    <col min="8485" max="8485" width="6.33203125" style="1" customWidth="1"/>
    <col min="8486" max="8486" width="0" style="1" hidden="1" customWidth="1"/>
    <col min="8487" max="8487" width="14.33203125" style="1" customWidth="1"/>
    <col min="8488" max="8488" width="7.5546875" style="1" customWidth="1"/>
    <col min="8489" max="8489" width="0" style="1" hidden="1" customWidth="1"/>
    <col min="8490" max="8491" width="14.33203125" style="1" customWidth="1"/>
    <col min="8492" max="8492" width="20.88671875" style="1" customWidth="1"/>
    <col min="8493" max="8493" width="14.44140625" style="1" customWidth="1"/>
    <col min="8494" max="8494" width="15" style="1" customWidth="1"/>
    <col min="8495" max="8495" width="2.6640625" style="1" customWidth="1"/>
    <col min="8496" max="8496" width="11.6640625" style="1" customWidth="1"/>
    <col min="8497" max="8497" width="11.5546875" style="1" customWidth="1"/>
    <col min="8498" max="8498" width="2.33203125" style="1" customWidth="1"/>
    <col min="8499" max="8499" width="41" style="1" customWidth="1"/>
    <col min="8500" max="8500" width="14.33203125" style="1" customWidth="1"/>
    <col min="8501" max="8502" width="11.5546875" style="1" customWidth="1"/>
    <col min="8503" max="8503" width="21.88671875" style="1" customWidth="1"/>
    <col min="8504" max="8695" width="11.5546875" style="1"/>
    <col min="8696" max="8696" width="21.88671875" style="1" customWidth="1"/>
    <col min="8697" max="8697" width="13.88671875" style="1" customWidth="1"/>
    <col min="8698" max="8698" width="38.6640625" style="1" customWidth="1"/>
    <col min="8699" max="8699" width="3" style="1" bestFit="1" customWidth="1"/>
    <col min="8700" max="8700" width="32.33203125" style="1" customWidth="1"/>
    <col min="8701" max="8701" width="46.33203125" style="1" customWidth="1"/>
    <col min="8702" max="8702" width="19" style="1" customWidth="1"/>
    <col min="8703" max="8703" width="0" style="1" hidden="1" customWidth="1"/>
    <col min="8704" max="8704" width="17.6640625" style="1" customWidth="1"/>
    <col min="8705" max="8705" width="0" style="1" hidden="1" customWidth="1"/>
    <col min="8706" max="8706" width="22.33203125" style="1" customWidth="1"/>
    <col min="8707" max="8707" width="5.33203125" style="1" customWidth="1"/>
    <col min="8708" max="8708" width="36.33203125" style="1" customWidth="1"/>
    <col min="8709" max="8709" width="5.6640625" style="1" customWidth="1"/>
    <col min="8710" max="8710" width="0" style="1" hidden="1" customWidth="1"/>
    <col min="8711" max="8711" width="20.6640625" style="1" customWidth="1"/>
    <col min="8712" max="8712" width="4.88671875" style="1" customWidth="1"/>
    <col min="8713" max="8713" width="0" style="1" hidden="1" customWidth="1"/>
    <col min="8714" max="8714" width="24.6640625" style="1" customWidth="1"/>
    <col min="8715" max="8715" width="12.33203125" style="1" customWidth="1"/>
    <col min="8716" max="8716" width="0" style="1" hidden="1" customWidth="1"/>
    <col min="8717" max="8717" width="3.44140625" style="1" customWidth="1"/>
    <col min="8718" max="8718" width="0" style="1" hidden="1" customWidth="1"/>
    <col min="8719" max="8719" width="17.6640625" style="1" customWidth="1"/>
    <col min="8720" max="8720" width="3.44140625" style="1" customWidth="1"/>
    <col min="8721" max="8721" width="0" style="1" hidden="1" customWidth="1"/>
    <col min="8722" max="8722" width="23.6640625" style="1" customWidth="1"/>
    <col min="8723" max="8723" width="10" style="1" customWidth="1"/>
    <col min="8724" max="8724" width="0" style="1" hidden="1" customWidth="1"/>
    <col min="8725" max="8726" width="14.6640625" style="1" customWidth="1"/>
    <col min="8727" max="8727" width="12.88671875" style="1" customWidth="1"/>
    <col min="8728" max="8728" width="3.33203125" style="1" customWidth="1"/>
    <col min="8729" max="8729" width="30.33203125" style="1" customWidth="1"/>
    <col min="8730" max="8730" width="5" style="1" customWidth="1"/>
    <col min="8731" max="8731" width="0" style="1" hidden="1" customWidth="1"/>
    <col min="8732" max="8732" width="14.33203125" style="1" customWidth="1"/>
    <col min="8733" max="8733" width="5.6640625" style="1" customWidth="1"/>
    <col min="8734" max="8734" width="0" style="1" hidden="1" customWidth="1"/>
    <col min="8735" max="8735" width="17.33203125" style="1" customWidth="1"/>
    <col min="8736" max="8736" width="12.6640625" style="1" customWidth="1"/>
    <col min="8737" max="8737" width="0" style="1" hidden="1" customWidth="1"/>
    <col min="8738" max="8738" width="5.33203125" style="1" customWidth="1"/>
    <col min="8739" max="8739" width="0" style="1" hidden="1" customWidth="1"/>
    <col min="8740" max="8740" width="17" style="1" customWidth="1"/>
    <col min="8741" max="8741" width="6.33203125" style="1" customWidth="1"/>
    <col min="8742" max="8742" width="0" style="1" hidden="1" customWidth="1"/>
    <col min="8743" max="8743" width="14.33203125" style="1" customWidth="1"/>
    <col min="8744" max="8744" width="7.5546875" style="1" customWidth="1"/>
    <col min="8745" max="8745" width="0" style="1" hidden="1" customWidth="1"/>
    <col min="8746" max="8747" width="14.33203125" style="1" customWidth="1"/>
    <col min="8748" max="8748" width="20.88671875" style="1" customWidth="1"/>
    <col min="8749" max="8749" width="14.44140625" style="1" customWidth="1"/>
    <col min="8750" max="8750" width="15" style="1" customWidth="1"/>
    <col min="8751" max="8751" width="2.6640625" style="1" customWidth="1"/>
    <col min="8752" max="8752" width="11.6640625" style="1" customWidth="1"/>
    <col min="8753" max="8753" width="11.5546875" style="1" customWidth="1"/>
    <col min="8754" max="8754" width="2.33203125" style="1" customWidth="1"/>
    <col min="8755" max="8755" width="41" style="1" customWidth="1"/>
    <col min="8756" max="8756" width="14.33203125" style="1" customWidth="1"/>
    <col min="8757" max="8758" width="11.5546875" style="1" customWidth="1"/>
    <col min="8759" max="8759" width="21.88671875" style="1" customWidth="1"/>
    <col min="8760" max="8951" width="11.5546875" style="1"/>
    <col min="8952" max="8952" width="21.88671875" style="1" customWidth="1"/>
    <col min="8953" max="8953" width="13.88671875" style="1" customWidth="1"/>
    <col min="8954" max="8954" width="38.6640625" style="1" customWidth="1"/>
    <col min="8955" max="8955" width="3" style="1" bestFit="1" customWidth="1"/>
    <col min="8956" max="8956" width="32.33203125" style="1" customWidth="1"/>
    <col min="8957" max="8957" width="46.33203125" style="1" customWidth="1"/>
    <col min="8958" max="8958" width="19" style="1" customWidth="1"/>
    <col min="8959" max="8959" width="0" style="1" hidden="1" customWidth="1"/>
    <col min="8960" max="8960" width="17.6640625" style="1" customWidth="1"/>
    <col min="8961" max="8961" width="0" style="1" hidden="1" customWidth="1"/>
    <col min="8962" max="8962" width="22.33203125" style="1" customWidth="1"/>
    <col min="8963" max="8963" width="5.33203125" style="1" customWidth="1"/>
    <col min="8964" max="8964" width="36.33203125" style="1" customWidth="1"/>
    <col min="8965" max="8965" width="5.6640625" style="1" customWidth="1"/>
    <col min="8966" max="8966" width="0" style="1" hidden="1" customWidth="1"/>
    <col min="8967" max="8967" width="20.6640625" style="1" customWidth="1"/>
    <col min="8968" max="8968" width="4.88671875" style="1" customWidth="1"/>
    <col min="8969" max="8969" width="0" style="1" hidden="1" customWidth="1"/>
    <col min="8970" max="8970" width="24.6640625" style="1" customWidth="1"/>
    <col min="8971" max="8971" width="12.33203125" style="1" customWidth="1"/>
    <col min="8972" max="8972" width="0" style="1" hidden="1" customWidth="1"/>
    <col min="8973" max="8973" width="3.44140625" style="1" customWidth="1"/>
    <col min="8974" max="8974" width="0" style="1" hidden="1" customWidth="1"/>
    <col min="8975" max="8975" width="17.6640625" style="1" customWidth="1"/>
    <col min="8976" max="8976" width="3.44140625" style="1" customWidth="1"/>
    <col min="8977" max="8977" width="0" style="1" hidden="1" customWidth="1"/>
    <col min="8978" max="8978" width="23.6640625" style="1" customWidth="1"/>
    <col min="8979" max="8979" width="10" style="1" customWidth="1"/>
    <col min="8980" max="8980" width="0" style="1" hidden="1" customWidth="1"/>
    <col min="8981" max="8982" width="14.6640625" style="1" customWidth="1"/>
    <col min="8983" max="8983" width="12.88671875" style="1" customWidth="1"/>
    <col min="8984" max="8984" width="3.33203125" style="1" customWidth="1"/>
    <col min="8985" max="8985" width="30.33203125" style="1" customWidth="1"/>
    <col min="8986" max="8986" width="5" style="1" customWidth="1"/>
    <col min="8987" max="8987" width="0" style="1" hidden="1" customWidth="1"/>
    <col min="8988" max="8988" width="14.33203125" style="1" customWidth="1"/>
    <col min="8989" max="8989" width="5.6640625" style="1" customWidth="1"/>
    <col min="8990" max="8990" width="0" style="1" hidden="1" customWidth="1"/>
    <col min="8991" max="8991" width="17.33203125" style="1" customWidth="1"/>
    <col min="8992" max="8992" width="12.6640625" style="1" customWidth="1"/>
    <col min="8993" max="8993" width="0" style="1" hidden="1" customWidth="1"/>
    <col min="8994" max="8994" width="5.33203125" style="1" customWidth="1"/>
    <col min="8995" max="8995" width="0" style="1" hidden="1" customWidth="1"/>
    <col min="8996" max="8996" width="17" style="1" customWidth="1"/>
    <col min="8997" max="8997" width="6.33203125" style="1" customWidth="1"/>
    <col min="8998" max="8998" width="0" style="1" hidden="1" customWidth="1"/>
    <col min="8999" max="8999" width="14.33203125" style="1" customWidth="1"/>
    <col min="9000" max="9000" width="7.5546875" style="1" customWidth="1"/>
    <col min="9001" max="9001" width="0" style="1" hidden="1" customWidth="1"/>
    <col min="9002" max="9003" width="14.33203125" style="1" customWidth="1"/>
    <col min="9004" max="9004" width="20.88671875" style="1" customWidth="1"/>
    <col min="9005" max="9005" width="14.44140625" style="1" customWidth="1"/>
    <col min="9006" max="9006" width="15" style="1" customWidth="1"/>
    <col min="9007" max="9007" width="2.6640625" style="1" customWidth="1"/>
    <col min="9008" max="9008" width="11.6640625" style="1" customWidth="1"/>
    <col min="9009" max="9009" width="11.5546875" style="1" customWidth="1"/>
    <col min="9010" max="9010" width="2.33203125" style="1" customWidth="1"/>
    <col min="9011" max="9011" width="41" style="1" customWidth="1"/>
    <col min="9012" max="9012" width="14.33203125" style="1" customWidth="1"/>
    <col min="9013" max="9014" width="11.5546875" style="1" customWidth="1"/>
    <col min="9015" max="9015" width="21.88671875" style="1" customWidth="1"/>
    <col min="9016" max="9207" width="11.5546875" style="1"/>
    <col min="9208" max="9208" width="21.88671875" style="1" customWidth="1"/>
    <col min="9209" max="9209" width="13.88671875" style="1" customWidth="1"/>
    <col min="9210" max="9210" width="38.6640625" style="1" customWidth="1"/>
    <col min="9211" max="9211" width="3" style="1" bestFit="1" customWidth="1"/>
    <col min="9212" max="9212" width="32.33203125" style="1" customWidth="1"/>
    <col min="9213" max="9213" width="46.33203125" style="1" customWidth="1"/>
    <col min="9214" max="9214" width="19" style="1" customWidth="1"/>
    <col min="9215" max="9215" width="0" style="1" hidden="1" customWidth="1"/>
    <col min="9216" max="9216" width="17.6640625" style="1" customWidth="1"/>
    <col min="9217" max="9217" width="0" style="1" hidden="1" customWidth="1"/>
    <col min="9218" max="9218" width="22.33203125" style="1" customWidth="1"/>
    <col min="9219" max="9219" width="5.33203125" style="1" customWidth="1"/>
    <col min="9220" max="9220" width="36.33203125" style="1" customWidth="1"/>
    <col min="9221" max="9221" width="5.6640625" style="1" customWidth="1"/>
    <col min="9222" max="9222" width="0" style="1" hidden="1" customWidth="1"/>
    <col min="9223" max="9223" width="20.6640625" style="1" customWidth="1"/>
    <col min="9224" max="9224" width="4.88671875" style="1" customWidth="1"/>
    <col min="9225" max="9225" width="0" style="1" hidden="1" customWidth="1"/>
    <col min="9226" max="9226" width="24.6640625" style="1" customWidth="1"/>
    <col min="9227" max="9227" width="12.33203125" style="1" customWidth="1"/>
    <col min="9228" max="9228" width="0" style="1" hidden="1" customWidth="1"/>
    <col min="9229" max="9229" width="3.44140625" style="1" customWidth="1"/>
    <col min="9230" max="9230" width="0" style="1" hidden="1" customWidth="1"/>
    <col min="9231" max="9231" width="17.6640625" style="1" customWidth="1"/>
    <col min="9232" max="9232" width="3.44140625" style="1" customWidth="1"/>
    <col min="9233" max="9233" width="0" style="1" hidden="1" customWidth="1"/>
    <col min="9234" max="9234" width="23.6640625" style="1" customWidth="1"/>
    <col min="9235" max="9235" width="10" style="1" customWidth="1"/>
    <col min="9236" max="9236" width="0" style="1" hidden="1" customWidth="1"/>
    <col min="9237" max="9238" width="14.6640625" style="1" customWidth="1"/>
    <col min="9239" max="9239" width="12.88671875" style="1" customWidth="1"/>
    <col min="9240" max="9240" width="3.33203125" style="1" customWidth="1"/>
    <col min="9241" max="9241" width="30.33203125" style="1" customWidth="1"/>
    <col min="9242" max="9242" width="5" style="1" customWidth="1"/>
    <col min="9243" max="9243" width="0" style="1" hidden="1" customWidth="1"/>
    <col min="9244" max="9244" width="14.33203125" style="1" customWidth="1"/>
    <col min="9245" max="9245" width="5.6640625" style="1" customWidth="1"/>
    <col min="9246" max="9246" width="0" style="1" hidden="1" customWidth="1"/>
    <col min="9247" max="9247" width="17.33203125" style="1" customWidth="1"/>
    <col min="9248" max="9248" width="12.6640625" style="1" customWidth="1"/>
    <col min="9249" max="9249" width="0" style="1" hidden="1" customWidth="1"/>
    <col min="9250" max="9250" width="5.33203125" style="1" customWidth="1"/>
    <col min="9251" max="9251" width="0" style="1" hidden="1" customWidth="1"/>
    <col min="9252" max="9252" width="17" style="1" customWidth="1"/>
    <col min="9253" max="9253" width="6.33203125" style="1" customWidth="1"/>
    <col min="9254" max="9254" width="0" style="1" hidden="1" customWidth="1"/>
    <col min="9255" max="9255" width="14.33203125" style="1" customWidth="1"/>
    <col min="9256" max="9256" width="7.5546875" style="1" customWidth="1"/>
    <col min="9257" max="9257" width="0" style="1" hidden="1" customWidth="1"/>
    <col min="9258" max="9259" width="14.33203125" style="1" customWidth="1"/>
    <col min="9260" max="9260" width="20.88671875" style="1" customWidth="1"/>
    <col min="9261" max="9261" width="14.44140625" style="1" customWidth="1"/>
    <col min="9262" max="9262" width="15" style="1" customWidth="1"/>
    <col min="9263" max="9263" width="2.6640625" style="1" customWidth="1"/>
    <col min="9264" max="9264" width="11.6640625" style="1" customWidth="1"/>
    <col min="9265" max="9265" width="11.5546875" style="1" customWidth="1"/>
    <col min="9266" max="9266" width="2.33203125" style="1" customWidth="1"/>
    <col min="9267" max="9267" width="41" style="1" customWidth="1"/>
    <col min="9268" max="9268" width="14.33203125" style="1" customWidth="1"/>
    <col min="9269" max="9270" width="11.5546875" style="1" customWidth="1"/>
    <col min="9271" max="9271" width="21.88671875" style="1" customWidth="1"/>
    <col min="9272" max="9463" width="11.5546875" style="1"/>
    <col min="9464" max="9464" width="21.88671875" style="1" customWidth="1"/>
    <col min="9465" max="9465" width="13.88671875" style="1" customWidth="1"/>
    <col min="9466" max="9466" width="38.6640625" style="1" customWidth="1"/>
    <col min="9467" max="9467" width="3" style="1" bestFit="1" customWidth="1"/>
    <col min="9468" max="9468" width="32.33203125" style="1" customWidth="1"/>
    <col min="9469" max="9469" width="46.33203125" style="1" customWidth="1"/>
    <col min="9470" max="9470" width="19" style="1" customWidth="1"/>
    <col min="9471" max="9471" width="0" style="1" hidden="1" customWidth="1"/>
    <col min="9472" max="9472" width="17.6640625" style="1" customWidth="1"/>
    <col min="9473" max="9473" width="0" style="1" hidden="1" customWidth="1"/>
    <col min="9474" max="9474" width="22.33203125" style="1" customWidth="1"/>
    <col min="9475" max="9475" width="5.33203125" style="1" customWidth="1"/>
    <col min="9476" max="9476" width="36.33203125" style="1" customWidth="1"/>
    <col min="9477" max="9477" width="5.6640625" style="1" customWidth="1"/>
    <col min="9478" max="9478" width="0" style="1" hidden="1" customWidth="1"/>
    <col min="9479" max="9479" width="20.6640625" style="1" customWidth="1"/>
    <col min="9480" max="9480" width="4.88671875" style="1" customWidth="1"/>
    <col min="9481" max="9481" width="0" style="1" hidden="1" customWidth="1"/>
    <col min="9482" max="9482" width="24.6640625" style="1" customWidth="1"/>
    <col min="9483" max="9483" width="12.33203125" style="1" customWidth="1"/>
    <col min="9484" max="9484" width="0" style="1" hidden="1" customWidth="1"/>
    <col min="9485" max="9485" width="3.44140625" style="1" customWidth="1"/>
    <col min="9486" max="9486" width="0" style="1" hidden="1" customWidth="1"/>
    <col min="9487" max="9487" width="17.6640625" style="1" customWidth="1"/>
    <col min="9488" max="9488" width="3.44140625" style="1" customWidth="1"/>
    <col min="9489" max="9489" width="0" style="1" hidden="1" customWidth="1"/>
    <col min="9490" max="9490" width="23.6640625" style="1" customWidth="1"/>
    <col min="9491" max="9491" width="10" style="1" customWidth="1"/>
    <col min="9492" max="9492" width="0" style="1" hidden="1" customWidth="1"/>
    <col min="9493" max="9494" width="14.6640625" style="1" customWidth="1"/>
    <col min="9495" max="9495" width="12.88671875" style="1" customWidth="1"/>
    <col min="9496" max="9496" width="3.33203125" style="1" customWidth="1"/>
    <col min="9497" max="9497" width="30.33203125" style="1" customWidth="1"/>
    <col min="9498" max="9498" width="5" style="1" customWidth="1"/>
    <col min="9499" max="9499" width="0" style="1" hidden="1" customWidth="1"/>
    <col min="9500" max="9500" width="14.33203125" style="1" customWidth="1"/>
    <col min="9501" max="9501" width="5.6640625" style="1" customWidth="1"/>
    <col min="9502" max="9502" width="0" style="1" hidden="1" customWidth="1"/>
    <col min="9503" max="9503" width="17.33203125" style="1" customWidth="1"/>
    <col min="9504" max="9504" width="12.6640625" style="1" customWidth="1"/>
    <col min="9505" max="9505" width="0" style="1" hidden="1" customWidth="1"/>
    <col min="9506" max="9506" width="5.33203125" style="1" customWidth="1"/>
    <col min="9507" max="9507" width="0" style="1" hidden="1" customWidth="1"/>
    <col min="9508" max="9508" width="17" style="1" customWidth="1"/>
    <col min="9509" max="9509" width="6.33203125" style="1" customWidth="1"/>
    <col min="9510" max="9510" width="0" style="1" hidden="1" customWidth="1"/>
    <col min="9511" max="9511" width="14.33203125" style="1" customWidth="1"/>
    <col min="9512" max="9512" width="7.5546875" style="1" customWidth="1"/>
    <col min="9513" max="9513" width="0" style="1" hidden="1" customWidth="1"/>
    <col min="9514" max="9515" width="14.33203125" style="1" customWidth="1"/>
    <col min="9516" max="9516" width="20.88671875" style="1" customWidth="1"/>
    <col min="9517" max="9517" width="14.44140625" style="1" customWidth="1"/>
    <col min="9518" max="9518" width="15" style="1" customWidth="1"/>
    <col min="9519" max="9519" width="2.6640625" style="1" customWidth="1"/>
    <col min="9520" max="9520" width="11.6640625" style="1" customWidth="1"/>
    <col min="9521" max="9521" width="11.5546875" style="1" customWidth="1"/>
    <col min="9522" max="9522" width="2.33203125" style="1" customWidth="1"/>
    <col min="9523" max="9523" width="41" style="1" customWidth="1"/>
    <col min="9524" max="9524" width="14.33203125" style="1" customWidth="1"/>
    <col min="9525" max="9526" width="11.5546875" style="1" customWidth="1"/>
    <col min="9527" max="9527" width="21.88671875" style="1" customWidth="1"/>
    <col min="9528" max="9719" width="11.5546875" style="1"/>
    <col min="9720" max="9720" width="21.88671875" style="1" customWidth="1"/>
    <col min="9721" max="9721" width="13.88671875" style="1" customWidth="1"/>
    <col min="9722" max="9722" width="38.6640625" style="1" customWidth="1"/>
    <col min="9723" max="9723" width="3" style="1" bestFit="1" customWidth="1"/>
    <col min="9724" max="9724" width="32.33203125" style="1" customWidth="1"/>
    <col min="9725" max="9725" width="46.33203125" style="1" customWidth="1"/>
    <col min="9726" max="9726" width="19" style="1" customWidth="1"/>
    <col min="9727" max="9727" width="0" style="1" hidden="1" customWidth="1"/>
    <col min="9728" max="9728" width="17.6640625" style="1" customWidth="1"/>
    <col min="9729" max="9729" width="0" style="1" hidden="1" customWidth="1"/>
    <col min="9730" max="9730" width="22.33203125" style="1" customWidth="1"/>
    <col min="9731" max="9731" width="5.33203125" style="1" customWidth="1"/>
    <col min="9732" max="9732" width="36.33203125" style="1" customWidth="1"/>
    <col min="9733" max="9733" width="5.6640625" style="1" customWidth="1"/>
    <col min="9734" max="9734" width="0" style="1" hidden="1" customWidth="1"/>
    <col min="9735" max="9735" width="20.6640625" style="1" customWidth="1"/>
    <col min="9736" max="9736" width="4.88671875" style="1" customWidth="1"/>
    <col min="9737" max="9737" width="0" style="1" hidden="1" customWidth="1"/>
    <col min="9738" max="9738" width="24.6640625" style="1" customWidth="1"/>
    <col min="9739" max="9739" width="12.33203125" style="1" customWidth="1"/>
    <col min="9740" max="9740" width="0" style="1" hidden="1" customWidth="1"/>
    <col min="9741" max="9741" width="3.44140625" style="1" customWidth="1"/>
    <col min="9742" max="9742" width="0" style="1" hidden="1" customWidth="1"/>
    <col min="9743" max="9743" width="17.6640625" style="1" customWidth="1"/>
    <col min="9744" max="9744" width="3.44140625" style="1" customWidth="1"/>
    <col min="9745" max="9745" width="0" style="1" hidden="1" customWidth="1"/>
    <col min="9746" max="9746" width="23.6640625" style="1" customWidth="1"/>
    <col min="9747" max="9747" width="10" style="1" customWidth="1"/>
    <col min="9748" max="9748" width="0" style="1" hidden="1" customWidth="1"/>
    <col min="9749" max="9750" width="14.6640625" style="1" customWidth="1"/>
    <col min="9751" max="9751" width="12.88671875" style="1" customWidth="1"/>
    <col min="9752" max="9752" width="3.33203125" style="1" customWidth="1"/>
    <col min="9753" max="9753" width="30.33203125" style="1" customWidth="1"/>
    <col min="9754" max="9754" width="5" style="1" customWidth="1"/>
    <col min="9755" max="9755" width="0" style="1" hidden="1" customWidth="1"/>
    <col min="9756" max="9756" width="14.33203125" style="1" customWidth="1"/>
    <col min="9757" max="9757" width="5.6640625" style="1" customWidth="1"/>
    <col min="9758" max="9758" width="0" style="1" hidden="1" customWidth="1"/>
    <col min="9759" max="9759" width="17.33203125" style="1" customWidth="1"/>
    <col min="9760" max="9760" width="12.6640625" style="1" customWidth="1"/>
    <col min="9761" max="9761" width="0" style="1" hidden="1" customWidth="1"/>
    <col min="9762" max="9762" width="5.33203125" style="1" customWidth="1"/>
    <col min="9763" max="9763" width="0" style="1" hidden="1" customWidth="1"/>
    <col min="9764" max="9764" width="17" style="1" customWidth="1"/>
    <col min="9765" max="9765" width="6.33203125" style="1" customWidth="1"/>
    <col min="9766" max="9766" width="0" style="1" hidden="1" customWidth="1"/>
    <col min="9767" max="9767" width="14.33203125" style="1" customWidth="1"/>
    <col min="9768" max="9768" width="7.5546875" style="1" customWidth="1"/>
    <col min="9769" max="9769" width="0" style="1" hidden="1" customWidth="1"/>
    <col min="9770" max="9771" width="14.33203125" style="1" customWidth="1"/>
    <col min="9772" max="9772" width="20.88671875" style="1" customWidth="1"/>
    <col min="9773" max="9773" width="14.44140625" style="1" customWidth="1"/>
    <col min="9774" max="9774" width="15" style="1" customWidth="1"/>
    <col min="9775" max="9775" width="2.6640625" style="1" customWidth="1"/>
    <col min="9776" max="9776" width="11.6640625" style="1" customWidth="1"/>
    <col min="9777" max="9777" width="11.5546875" style="1" customWidth="1"/>
    <col min="9778" max="9778" width="2.33203125" style="1" customWidth="1"/>
    <col min="9779" max="9779" width="41" style="1" customWidth="1"/>
    <col min="9780" max="9780" width="14.33203125" style="1" customWidth="1"/>
    <col min="9781" max="9782" width="11.5546875" style="1" customWidth="1"/>
    <col min="9783" max="9783" width="21.88671875" style="1" customWidth="1"/>
    <col min="9784" max="9975" width="11.5546875" style="1"/>
    <col min="9976" max="9976" width="21.88671875" style="1" customWidth="1"/>
    <col min="9977" max="9977" width="13.88671875" style="1" customWidth="1"/>
    <col min="9978" max="9978" width="38.6640625" style="1" customWidth="1"/>
    <col min="9979" max="9979" width="3" style="1" bestFit="1" customWidth="1"/>
    <col min="9980" max="9980" width="32.33203125" style="1" customWidth="1"/>
    <col min="9981" max="9981" width="46.33203125" style="1" customWidth="1"/>
    <col min="9982" max="9982" width="19" style="1" customWidth="1"/>
    <col min="9983" max="9983" width="0" style="1" hidden="1" customWidth="1"/>
    <col min="9984" max="9984" width="17.6640625" style="1" customWidth="1"/>
    <col min="9985" max="9985" width="0" style="1" hidden="1" customWidth="1"/>
    <col min="9986" max="9986" width="22.33203125" style="1" customWidth="1"/>
    <col min="9987" max="9987" width="5.33203125" style="1" customWidth="1"/>
    <col min="9988" max="9988" width="36.33203125" style="1" customWidth="1"/>
    <col min="9989" max="9989" width="5.6640625" style="1" customWidth="1"/>
    <col min="9990" max="9990" width="0" style="1" hidden="1" customWidth="1"/>
    <col min="9991" max="9991" width="20.6640625" style="1" customWidth="1"/>
    <col min="9992" max="9992" width="4.88671875" style="1" customWidth="1"/>
    <col min="9993" max="9993" width="0" style="1" hidden="1" customWidth="1"/>
    <col min="9994" max="9994" width="24.6640625" style="1" customWidth="1"/>
    <col min="9995" max="9995" width="12.33203125" style="1" customWidth="1"/>
    <col min="9996" max="9996" width="0" style="1" hidden="1" customWidth="1"/>
    <col min="9997" max="9997" width="3.44140625" style="1" customWidth="1"/>
    <col min="9998" max="9998" width="0" style="1" hidden="1" customWidth="1"/>
    <col min="9999" max="9999" width="17.6640625" style="1" customWidth="1"/>
    <col min="10000" max="10000" width="3.44140625" style="1" customWidth="1"/>
    <col min="10001" max="10001" width="0" style="1" hidden="1" customWidth="1"/>
    <col min="10002" max="10002" width="23.6640625" style="1" customWidth="1"/>
    <col min="10003" max="10003" width="10" style="1" customWidth="1"/>
    <col min="10004" max="10004" width="0" style="1" hidden="1" customWidth="1"/>
    <col min="10005" max="10006" width="14.6640625" style="1" customWidth="1"/>
    <col min="10007" max="10007" width="12.88671875" style="1" customWidth="1"/>
    <col min="10008" max="10008" width="3.33203125" style="1" customWidth="1"/>
    <col min="10009" max="10009" width="30.33203125" style="1" customWidth="1"/>
    <col min="10010" max="10010" width="5" style="1" customWidth="1"/>
    <col min="10011" max="10011" width="0" style="1" hidden="1" customWidth="1"/>
    <col min="10012" max="10012" width="14.33203125" style="1" customWidth="1"/>
    <col min="10013" max="10013" width="5.6640625" style="1" customWidth="1"/>
    <col min="10014" max="10014" width="0" style="1" hidden="1" customWidth="1"/>
    <col min="10015" max="10015" width="17.33203125" style="1" customWidth="1"/>
    <col min="10016" max="10016" width="12.6640625" style="1" customWidth="1"/>
    <col min="10017" max="10017" width="0" style="1" hidden="1" customWidth="1"/>
    <col min="10018" max="10018" width="5.33203125" style="1" customWidth="1"/>
    <col min="10019" max="10019" width="0" style="1" hidden="1" customWidth="1"/>
    <col min="10020" max="10020" width="17" style="1" customWidth="1"/>
    <col min="10021" max="10021" width="6.33203125" style="1" customWidth="1"/>
    <col min="10022" max="10022" width="0" style="1" hidden="1" customWidth="1"/>
    <col min="10023" max="10023" width="14.33203125" style="1" customWidth="1"/>
    <col min="10024" max="10024" width="7.5546875" style="1" customWidth="1"/>
    <col min="10025" max="10025" width="0" style="1" hidden="1" customWidth="1"/>
    <col min="10026" max="10027" width="14.33203125" style="1" customWidth="1"/>
    <col min="10028" max="10028" width="20.88671875" style="1" customWidth="1"/>
    <col min="10029" max="10029" width="14.44140625" style="1" customWidth="1"/>
    <col min="10030" max="10030" width="15" style="1" customWidth="1"/>
    <col min="10031" max="10031" width="2.6640625" style="1" customWidth="1"/>
    <col min="10032" max="10032" width="11.6640625" style="1" customWidth="1"/>
    <col min="10033" max="10033" width="11.5546875" style="1" customWidth="1"/>
    <col min="10034" max="10034" width="2.33203125" style="1" customWidth="1"/>
    <col min="10035" max="10035" width="41" style="1" customWidth="1"/>
    <col min="10036" max="10036" width="14.33203125" style="1" customWidth="1"/>
    <col min="10037" max="10038" width="11.5546875" style="1" customWidth="1"/>
    <col min="10039" max="10039" width="21.88671875" style="1" customWidth="1"/>
    <col min="10040" max="10231" width="11.5546875" style="1"/>
    <col min="10232" max="10232" width="21.88671875" style="1" customWidth="1"/>
    <col min="10233" max="10233" width="13.88671875" style="1" customWidth="1"/>
    <col min="10234" max="10234" width="38.6640625" style="1" customWidth="1"/>
    <col min="10235" max="10235" width="3" style="1" bestFit="1" customWidth="1"/>
    <col min="10236" max="10236" width="32.33203125" style="1" customWidth="1"/>
    <col min="10237" max="10237" width="46.33203125" style="1" customWidth="1"/>
    <col min="10238" max="10238" width="19" style="1" customWidth="1"/>
    <col min="10239" max="10239" width="0" style="1" hidden="1" customWidth="1"/>
    <col min="10240" max="10240" width="17.6640625" style="1" customWidth="1"/>
    <col min="10241" max="10241" width="0" style="1" hidden="1" customWidth="1"/>
    <col min="10242" max="10242" width="22.33203125" style="1" customWidth="1"/>
    <col min="10243" max="10243" width="5.33203125" style="1" customWidth="1"/>
    <col min="10244" max="10244" width="36.33203125" style="1" customWidth="1"/>
    <col min="10245" max="10245" width="5.6640625" style="1" customWidth="1"/>
    <col min="10246" max="10246" width="0" style="1" hidden="1" customWidth="1"/>
    <col min="10247" max="10247" width="20.6640625" style="1" customWidth="1"/>
    <col min="10248" max="10248" width="4.88671875" style="1" customWidth="1"/>
    <col min="10249" max="10249" width="0" style="1" hidden="1" customWidth="1"/>
    <col min="10250" max="10250" width="24.6640625" style="1" customWidth="1"/>
    <col min="10251" max="10251" width="12.33203125" style="1" customWidth="1"/>
    <col min="10252" max="10252" width="0" style="1" hidden="1" customWidth="1"/>
    <col min="10253" max="10253" width="3.44140625" style="1" customWidth="1"/>
    <col min="10254" max="10254" width="0" style="1" hidden="1" customWidth="1"/>
    <col min="10255" max="10255" width="17.6640625" style="1" customWidth="1"/>
    <col min="10256" max="10256" width="3.44140625" style="1" customWidth="1"/>
    <col min="10257" max="10257" width="0" style="1" hidden="1" customWidth="1"/>
    <col min="10258" max="10258" width="23.6640625" style="1" customWidth="1"/>
    <col min="10259" max="10259" width="10" style="1" customWidth="1"/>
    <col min="10260" max="10260" width="0" style="1" hidden="1" customWidth="1"/>
    <col min="10261" max="10262" width="14.6640625" style="1" customWidth="1"/>
    <col min="10263" max="10263" width="12.88671875" style="1" customWidth="1"/>
    <col min="10264" max="10264" width="3.33203125" style="1" customWidth="1"/>
    <col min="10265" max="10265" width="30.33203125" style="1" customWidth="1"/>
    <col min="10266" max="10266" width="5" style="1" customWidth="1"/>
    <col min="10267" max="10267" width="0" style="1" hidden="1" customWidth="1"/>
    <col min="10268" max="10268" width="14.33203125" style="1" customWidth="1"/>
    <col min="10269" max="10269" width="5.6640625" style="1" customWidth="1"/>
    <col min="10270" max="10270" width="0" style="1" hidden="1" customWidth="1"/>
    <col min="10271" max="10271" width="17.33203125" style="1" customWidth="1"/>
    <col min="10272" max="10272" width="12.6640625" style="1" customWidth="1"/>
    <col min="10273" max="10273" width="0" style="1" hidden="1" customWidth="1"/>
    <col min="10274" max="10274" width="5.33203125" style="1" customWidth="1"/>
    <col min="10275" max="10275" width="0" style="1" hidden="1" customWidth="1"/>
    <col min="10276" max="10276" width="17" style="1" customWidth="1"/>
    <col min="10277" max="10277" width="6.33203125" style="1" customWidth="1"/>
    <col min="10278" max="10278" width="0" style="1" hidden="1" customWidth="1"/>
    <col min="10279" max="10279" width="14.33203125" style="1" customWidth="1"/>
    <col min="10280" max="10280" width="7.5546875" style="1" customWidth="1"/>
    <col min="10281" max="10281" width="0" style="1" hidden="1" customWidth="1"/>
    <col min="10282" max="10283" width="14.33203125" style="1" customWidth="1"/>
    <col min="10284" max="10284" width="20.88671875" style="1" customWidth="1"/>
    <col min="10285" max="10285" width="14.44140625" style="1" customWidth="1"/>
    <col min="10286" max="10286" width="15" style="1" customWidth="1"/>
    <col min="10287" max="10287" width="2.6640625" style="1" customWidth="1"/>
    <col min="10288" max="10288" width="11.6640625" style="1" customWidth="1"/>
    <col min="10289" max="10289" width="11.5546875" style="1" customWidth="1"/>
    <col min="10290" max="10290" width="2.33203125" style="1" customWidth="1"/>
    <col min="10291" max="10291" width="41" style="1" customWidth="1"/>
    <col min="10292" max="10292" width="14.33203125" style="1" customWidth="1"/>
    <col min="10293" max="10294" width="11.5546875" style="1" customWidth="1"/>
    <col min="10295" max="10295" width="21.88671875" style="1" customWidth="1"/>
    <col min="10296" max="10487" width="11.5546875" style="1"/>
    <col min="10488" max="10488" width="21.88671875" style="1" customWidth="1"/>
    <col min="10489" max="10489" width="13.88671875" style="1" customWidth="1"/>
    <col min="10490" max="10490" width="38.6640625" style="1" customWidth="1"/>
    <col min="10491" max="10491" width="3" style="1" bestFit="1" customWidth="1"/>
    <col min="10492" max="10492" width="32.33203125" style="1" customWidth="1"/>
    <col min="10493" max="10493" width="46.33203125" style="1" customWidth="1"/>
    <col min="10494" max="10494" width="19" style="1" customWidth="1"/>
    <col min="10495" max="10495" width="0" style="1" hidden="1" customWidth="1"/>
    <col min="10496" max="10496" width="17.6640625" style="1" customWidth="1"/>
    <col min="10497" max="10497" width="0" style="1" hidden="1" customWidth="1"/>
    <col min="10498" max="10498" width="22.33203125" style="1" customWidth="1"/>
    <col min="10499" max="10499" width="5.33203125" style="1" customWidth="1"/>
    <col min="10500" max="10500" width="36.33203125" style="1" customWidth="1"/>
    <col min="10501" max="10501" width="5.6640625" style="1" customWidth="1"/>
    <col min="10502" max="10502" width="0" style="1" hidden="1" customWidth="1"/>
    <col min="10503" max="10503" width="20.6640625" style="1" customWidth="1"/>
    <col min="10504" max="10504" width="4.88671875" style="1" customWidth="1"/>
    <col min="10505" max="10505" width="0" style="1" hidden="1" customWidth="1"/>
    <col min="10506" max="10506" width="24.6640625" style="1" customWidth="1"/>
    <col min="10507" max="10507" width="12.33203125" style="1" customWidth="1"/>
    <col min="10508" max="10508" width="0" style="1" hidden="1" customWidth="1"/>
    <col min="10509" max="10509" width="3.44140625" style="1" customWidth="1"/>
    <col min="10510" max="10510" width="0" style="1" hidden="1" customWidth="1"/>
    <col min="10511" max="10511" width="17.6640625" style="1" customWidth="1"/>
    <col min="10512" max="10512" width="3.44140625" style="1" customWidth="1"/>
    <col min="10513" max="10513" width="0" style="1" hidden="1" customWidth="1"/>
    <col min="10514" max="10514" width="23.6640625" style="1" customWidth="1"/>
    <col min="10515" max="10515" width="10" style="1" customWidth="1"/>
    <col min="10516" max="10516" width="0" style="1" hidden="1" customWidth="1"/>
    <col min="10517" max="10518" width="14.6640625" style="1" customWidth="1"/>
    <col min="10519" max="10519" width="12.88671875" style="1" customWidth="1"/>
    <col min="10520" max="10520" width="3.33203125" style="1" customWidth="1"/>
    <col min="10521" max="10521" width="30.33203125" style="1" customWidth="1"/>
    <col min="10522" max="10522" width="5" style="1" customWidth="1"/>
    <col min="10523" max="10523" width="0" style="1" hidden="1" customWidth="1"/>
    <col min="10524" max="10524" width="14.33203125" style="1" customWidth="1"/>
    <col min="10525" max="10525" width="5.6640625" style="1" customWidth="1"/>
    <col min="10526" max="10526" width="0" style="1" hidden="1" customWidth="1"/>
    <col min="10527" max="10527" width="17.33203125" style="1" customWidth="1"/>
    <col min="10528" max="10528" width="12.6640625" style="1" customWidth="1"/>
    <col min="10529" max="10529" width="0" style="1" hidden="1" customWidth="1"/>
    <col min="10530" max="10530" width="5.33203125" style="1" customWidth="1"/>
    <col min="10531" max="10531" width="0" style="1" hidden="1" customWidth="1"/>
    <col min="10532" max="10532" width="17" style="1" customWidth="1"/>
    <col min="10533" max="10533" width="6.33203125" style="1" customWidth="1"/>
    <col min="10534" max="10534" width="0" style="1" hidden="1" customWidth="1"/>
    <col min="10535" max="10535" width="14.33203125" style="1" customWidth="1"/>
    <col min="10536" max="10536" width="7.5546875" style="1" customWidth="1"/>
    <col min="10537" max="10537" width="0" style="1" hidden="1" customWidth="1"/>
    <col min="10538" max="10539" width="14.33203125" style="1" customWidth="1"/>
    <col min="10540" max="10540" width="20.88671875" style="1" customWidth="1"/>
    <col min="10541" max="10541" width="14.44140625" style="1" customWidth="1"/>
    <col min="10542" max="10542" width="15" style="1" customWidth="1"/>
    <col min="10543" max="10543" width="2.6640625" style="1" customWidth="1"/>
    <col min="10544" max="10544" width="11.6640625" style="1" customWidth="1"/>
    <col min="10545" max="10545" width="11.5546875" style="1" customWidth="1"/>
    <col min="10546" max="10546" width="2.33203125" style="1" customWidth="1"/>
    <col min="10547" max="10547" width="41" style="1" customWidth="1"/>
    <col min="10548" max="10548" width="14.33203125" style="1" customWidth="1"/>
    <col min="10549" max="10550" width="11.5546875" style="1" customWidth="1"/>
    <col min="10551" max="10551" width="21.88671875" style="1" customWidth="1"/>
    <col min="10552" max="10743" width="11.5546875" style="1"/>
    <col min="10744" max="10744" width="21.88671875" style="1" customWidth="1"/>
    <col min="10745" max="10745" width="13.88671875" style="1" customWidth="1"/>
    <col min="10746" max="10746" width="38.6640625" style="1" customWidth="1"/>
    <col min="10747" max="10747" width="3" style="1" bestFit="1" customWidth="1"/>
    <col min="10748" max="10748" width="32.33203125" style="1" customWidth="1"/>
    <col min="10749" max="10749" width="46.33203125" style="1" customWidth="1"/>
    <col min="10750" max="10750" width="19" style="1" customWidth="1"/>
    <col min="10751" max="10751" width="0" style="1" hidden="1" customWidth="1"/>
    <col min="10752" max="10752" width="17.6640625" style="1" customWidth="1"/>
    <col min="10753" max="10753" width="0" style="1" hidden="1" customWidth="1"/>
    <col min="10754" max="10754" width="22.33203125" style="1" customWidth="1"/>
    <col min="10755" max="10755" width="5.33203125" style="1" customWidth="1"/>
    <col min="10756" max="10756" width="36.33203125" style="1" customWidth="1"/>
    <col min="10757" max="10757" width="5.6640625" style="1" customWidth="1"/>
    <col min="10758" max="10758" width="0" style="1" hidden="1" customWidth="1"/>
    <col min="10759" max="10759" width="20.6640625" style="1" customWidth="1"/>
    <col min="10760" max="10760" width="4.88671875" style="1" customWidth="1"/>
    <col min="10761" max="10761" width="0" style="1" hidden="1" customWidth="1"/>
    <col min="10762" max="10762" width="24.6640625" style="1" customWidth="1"/>
    <col min="10763" max="10763" width="12.33203125" style="1" customWidth="1"/>
    <col min="10764" max="10764" width="0" style="1" hidden="1" customWidth="1"/>
    <col min="10765" max="10765" width="3.44140625" style="1" customWidth="1"/>
    <col min="10766" max="10766" width="0" style="1" hidden="1" customWidth="1"/>
    <col min="10767" max="10767" width="17.6640625" style="1" customWidth="1"/>
    <col min="10768" max="10768" width="3.44140625" style="1" customWidth="1"/>
    <col min="10769" max="10769" width="0" style="1" hidden="1" customWidth="1"/>
    <col min="10770" max="10770" width="23.6640625" style="1" customWidth="1"/>
    <col min="10771" max="10771" width="10" style="1" customWidth="1"/>
    <col min="10772" max="10772" width="0" style="1" hidden="1" customWidth="1"/>
    <col min="10773" max="10774" width="14.6640625" style="1" customWidth="1"/>
    <col min="10775" max="10775" width="12.88671875" style="1" customWidth="1"/>
    <col min="10776" max="10776" width="3.33203125" style="1" customWidth="1"/>
    <col min="10777" max="10777" width="30.33203125" style="1" customWidth="1"/>
    <col min="10778" max="10778" width="5" style="1" customWidth="1"/>
    <col min="10779" max="10779" width="0" style="1" hidden="1" customWidth="1"/>
    <col min="10780" max="10780" width="14.33203125" style="1" customWidth="1"/>
    <col min="10781" max="10781" width="5.6640625" style="1" customWidth="1"/>
    <col min="10782" max="10782" width="0" style="1" hidden="1" customWidth="1"/>
    <col min="10783" max="10783" width="17.33203125" style="1" customWidth="1"/>
    <col min="10784" max="10784" width="12.6640625" style="1" customWidth="1"/>
    <col min="10785" max="10785" width="0" style="1" hidden="1" customWidth="1"/>
    <col min="10786" max="10786" width="5.33203125" style="1" customWidth="1"/>
    <col min="10787" max="10787" width="0" style="1" hidden="1" customWidth="1"/>
    <col min="10788" max="10788" width="17" style="1" customWidth="1"/>
    <col min="10789" max="10789" width="6.33203125" style="1" customWidth="1"/>
    <col min="10790" max="10790" width="0" style="1" hidden="1" customWidth="1"/>
    <col min="10791" max="10791" width="14.33203125" style="1" customWidth="1"/>
    <col min="10792" max="10792" width="7.5546875" style="1" customWidth="1"/>
    <col min="10793" max="10793" width="0" style="1" hidden="1" customWidth="1"/>
    <col min="10794" max="10795" width="14.33203125" style="1" customWidth="1"/>
    <col min="10796" max="10796" width="20.88671875" style="1" customWidth="1"/>
    <col min="10797" max="10797" width="14.44140625" style="1" customWidth="1"/>
    <col min="10798" max="10798" width="15" style="1" customWidth="1"/>
    <col min="10799" max="10799" width="2.6640625" style="1" customWidth="1"/>
    <col min="10800" max="10800" width="11.6640625" style="1" customWidth="1"/>
    <col min="10801" max="10801" width="11.5546875" style="1" customWidth="1"/>
    <col min="10802" max="10802" width="2.33203125" style="1" customWidth="1"/>
    <col min="10803" max="10803" width="41" style="1" customWidth="1"/>
    <col min="10804" max="10804" width="14.33203125" style="1" customWidth="1"/>
    <col min="10805" max="10806" width="11.5546875" style="1" customWidth="1"/>
    <col min="10807" max="10807" width="21.88671875" style="1" customWidth="1"/>
    <col min="10808" max="10999" width="11.5546875" style="1"/>
    <col min="11000" max="11000" width="21.88671875" style="1" customWidth="1"/>
    <col min="11001" max="11001" width="13.88671875" style="1" customWidth="1"/>
    <col min="11002" max="11002" width="38.6640625" style="1" customWidth="1"/>
    <col min="11003" max="11003" width="3" style="1" bestFit="1" customWidth="1"/>
    <col min="11004" max="11004" width="32.33203125" style="1" customWidth="1"/>
    <col min="11005" max="11005" width="46.33203125" style="1" customWidth="1"/>
    <col min="11006" max="11006" width="19" style="1" customWidth="1"/>
    <col min="11007" max="11007" width="0" style="1" hidden="1" customWidth="1"/>
    <col min="11008" max="11008" width="17.6640625" style="1" customWidth="1"/>
    <col min="11009" max="11009" width="0" style="1" hidden="1" customWidth="1"/>
    <col min="11010" max="11010" width="22.33203125" style="1" customWidth="1"/>
    <col min="11011" max="11011" width="5.33203125" style="1" customWidth="1"/>
    <col min="11012" max="11012" width="36.33203125" style="1" customWidth="1"/>
    <col min="11013" max="11013" width="5.6640625" style="1" customWidth="1"/>
    <col min="11014" max="11014" width="0" style="1" hidden="1" customWidth="1"/>
    <col min="11015" max="11015" width="20.6640625" style="1" customWidth="1"/>
    <col min="11016" max="11016" width="4.88671875" style="1" customWidth="1"/>
    <col min="11017" max="11017" width="0" style="1" hidden="1" customWidth="1"/>
    <col min="11018" max="11018" width="24.6640625" style="1" customWidth="1"/>
    <col min="11019" max="11019" width="12.33203125" style="1" customWidth="1"/>
    <col min="11020" max="11020" width="0" style="1" hidden="1" customWidth="1"/>
    <col min="11021" max="11021" width="3.44140625" style="1" customWidth="1"/>
    <col min="11022" max="11022" width="0" style="1" hidden="1" customWidth="1"/>
    <col min="11023" max="11023" width="17.6640625" style="1" customWidth="1"/>
    <col min="11024" max="11024" width="3.44140625" style="1" customWidth="1"/>
    <col min="11025" max="11025" width="0" style="1" hidden="1" customWidth="1"/>
    <col min="11026" max="11026" width="23.6640625" style="1" customWidth="1"/>
    <col min="11027" max="11027" width="10" style="1" customWidth="1"/>
    <col min="11028" max="11028" width="0" style="1" hidden="1" customWidth="1"/>
    <col min="11029" max="11030" width="14.6640625" style="1" customWidth="1"/>
    <col min="11031" max="11031" width="12.88671875" style="1" customWidth="1"/>
    <col min="11032" max="11032" width="3.33203125" style="1" customWidth="1"/>
    <col min="11033" max="11033" width="30.33203125" style="1" customWidth="1"/>
    <col min="11034" max="11034" width="5" style="1" customWidth="1"/>
    <col min="11035" max="11035" width="0" style="1" hidden="1" customWidth="1"/>
    <col min="11036" max="11036" width="14.33203125" style="1" customWidth="1"/>
    <col min="11037" max="11037" width="5.6640625" style="1" customWidth="1"/>
    <col min="11038" max="11038" width="0" style="1" hidden="1" customWidth="1"/>
    <col min="11039" max="11039" width="17.33203125" style="1" customWidth="1"/>
    <col min="11040" max="11040" width="12.6640625" style="1" customWidth="1"/>
    <col min="11041" max="11041" width="0" style="1" hidden="1" customWidth="1"/>
    <col min="11042" max="11042" width="5.33203125" style="1" customWidth="1"/>
    <col min="11043" max="11043" width="0" style="1" hidden="1" customWidth="1"/>
    <col min="11044" max="11044" width="17" style="1" customWidth="1"/>
    <col min="11045" max="11045" width="6.33203125" style="1" customWidth="1"/>
    <col min="11046" max="11046" width="0" style="1" hidden="1" customWidth="1"/>
    <col min="11047" max="11047" width="14.33203125" style="1" customWidth="1"/>
    <col min="11048" max="11048" width="7.5546875" style="1" customWidth="1"/>
    <col min="11049" max="11049" width="0" style="1" hidden="1" customWidth="1"/>
    <col min="11050" max="11051" width="14.33203125" style="1" customWidth="1"/>
    <col min="11052" max="11052" width="20.88671875" style="1" customWidth="1"/>
    <col min="11053" max="11053" width="14.44140625" style="1" customWidth="1"/>
    <col min="11054" max="11054" width="15" style="1" customWidth="1"/>
    <col min="11055" max="11055" width="2.6640625" style="1" customWidth="1"/>
    <col min="11056" max="11056" width="11.6640625" style="1" customWidth="1"/>
    <col min="11057" max="11057" width="11.5546875" style="1" customWidth="1"/>
    <col min="11058" max="11058" width="2.33203125" style="1" customWidth="1"/>
    <col min="11059" max="11059" width="41" style="1" customWidth="1"/>
    <col min="11060" max="11060" width="14.33203125" style="1" customWidth="1"/>
    <col min="11061" max="11062" width="11.5546875" style="1" customWidth="1"/>
    <col min="11063" max="11063" width="21.88671875" style="1" customWidth="1"/>
    <col min="11064" max="11255" width="11.5546875" style="1"/>
    <col min="11256" max="11256" width="21.88671875" style="1" customWidth="1"/>
    <col min="11257" max="11257" width="13.88671875" style="1" customWidth="1"/>
    <col min="11258" max="11258" width="38.6640625" style="1" customWidth="1"/>
    <col min="11259" max="11259" width="3" style="1" bestFit="1" customWidth="1"/>
    <col min="11260" max="11260" width="32.33203125" style="1" customWidth="1"/>
    <col min="11261" max="11261" width="46.33203125" style="1" customWidth="1"/>
    <col min="11262" max="11262" width="19" style="1" customWidth="1"/>
    <col min="11263" max="11263" width="0" style="1" hidden="1" customWidth="1"/>
    <col min="11264" max="11264" width="17.6640625" style="1" customWidth="1"/>
    <col min="11265" max="11265" width="0" style="1" hidden="1" customWidth="1"/>
    <col min="11266" max="11266" width="22.33203125" style="1" customWidth="1"/>
    <col min="11267" max="11267" width="5.33203125" style="1" customWidth="1"/>
    <col min="11268" max="11268" width="36.33203125" style="1" customWidth="1"/>
    <col min="11269" max="11269" width="5.6640625" style="1" customWidth="1"/>
    <col min="11270" max="11270" width="0" style="1" hidden="1" customWidth="1"/>
    <col min="11271" max="11271" width="20.6640625" style="1" customWidth="1"/>
    <col min="11272" max="11272" width="4.88671875" style="1" customWidth="1"/>
    <col min="11273" max="11273" width="0" style="1" hidden="1" customWidth="1"/>
    <col min="11274" max="11274" width="24.6640625" style="1" customWidth="1"/>
    <col min="11275" max="11275" width="12.33203125" style="1" customWidth="1"/>
    <col min="11276" max="11276" width="0" style="1" hidden="1" customWidth="1"/>
    <col min="11277" max="11277" width="3.44140625" style="1" customWidth="1"/>
    <col min="11278" max="11278" width="0" style="1" hidden="1" customWidth="1"/>
    <col min="11279" max="11279" width="17.6640625" style="1" customWidth="1"/>
    <col min="11280" max="11280" width="3.44140625" style="1" customWidth="1"/>
    <col min="11281" max="11281" width="0" style="1" hidden="1" customWidth="1"/>
    <col min="11282" max="11282" width="23.6640625" style="1" customWidth="1"/>
    <col min="11283" max="11283" width="10" style="1" customWidth="1"/>
    <col min="11284" max="11284" width="0" style="1" hidden="1" customWidth="1"/>
    <col min="11285" max="11286" width="14.6640625" style="1" customWidth="1"/>
    <col min="11287" max="11287" width="12.88671875" style="1" customWidth="1"/>
    <col min="11288" max="11288" width="3.33203125" style="1" customWidth="1"/>
    <col min="11289" max="11289" width="30.33203125" style="1" customWidth="1"/>
    <col min="11290" max="11290" width="5" style="1" customWidth="1"/>
    <col min="11291" max="11291" width="0" style="1" hidden="1" customWidth="1"/>
    <col min="11292" max="11292" width="14.33203125" style="1" customWidth="1"/>
    <col min="11293" max="11293" width="5.6640625" style="1" customWidth="1"/>
    <col min="11294" max="11294" width="0" style="1" hidden="1" customWidth="1"/>
    <col min="11295" max="11295" width="17.33203125" style="1" customWidth="1"/>
    <col min="11296" max="11296" width="12.6640625" style="1" customWidth="1"/>
    <col min="11297" max="11297" width="0" style="1" hidden="1" customWidth="1"/>
    <col min="11298" max="11298" width="5.33203125" style="1" customWidth="1"/>
    <col min="11299" max="11299" width="0" style="1" hidden="1" customWidth="1"/>
    <col min="11300" max="11300" width="17" style="1" customWidth="1"/>
    <col min="11301" max="11301" width="6.33203125" style="1" customWidth="1"/>
    <col min="11302" max="11302" width="0" style="1" hidden="1" customWidth="1"/>
    <col min="11303" max="11303" width="14.33203125" style="1" customWidth="1"/>
    <col min="11304" max="11304" width="7.5546875" style="1" customWidth="1"/>
    <col min="11305" max="11305" width="0" style="1" hidden="1" customWidth="1"/>
    <col min="11306" max="11307" width="14.33203125" style="1" customWidth="1"/>
    <col min="11308" max="11308" width="20.88671875" style="1" customWidth="1"/>
    <col min="11309" max="11309" width="14.44140625" style="1" customWidth="1"/>
    <col min="11310" max="11310" width="15" style="1" customWidth="1"/>
    <col min="11311" max="11311" width="2.6640625" style="1" customWidth="1"/>
    <col min="11312" max="11312" width="11.6640625" style="1" customWidth="1"/>
    <col min="11313" max="11313" width="11.5546875" style="1" customWidth="1"/>
    <col min="11314" max="11314" width="2.33203125" style="1" customWidth="1"/>
    <col min="11315" max="11315" width="41" style="1" customWidth="1"/>
    <col min="11316" max="11316" width="14.33203125" style="1" customWidth="1"/>
    <col min="11317" max="11318" width="11.5546875" style="1" customWidth="1"/>
    <col min="11319" max="11319" width="21.88671875" style="1" customWidth="1"/>
    <col min="11320" max="11511" width="11.5546875" style="1"/>
    <col min="11512" max="11512" width="21.88671875" style="1" customWidth="1"/>
    <col min="11513" max="11513" width="13.88671875" style="1" customWidth="1"/>
    <col min="11514" max="11514" width="38.6640625" style="1" customWidth="1"/>
    <col min="11515" max="11515" width="3" style="1" bestFit="1" customWidth="1"/>
    <col min="11516" max="11516" width="32.33203125" style="1" customWidth="1"/>
    <col min="11517" max="11517" width="46.33203125" style="1" customWidth="1"/>
    <col min="11518" max="11518" width="19" style="1" customWidth="1"/>
    <col min="11519" max="11519" width="0" style="1" hidden="1" customWidth="1"/>
    <col min="11520" max="11520" width="17.6640625" style="1" customWidth="1"/>
    <col min="11521" max="11521" width="0" style="1" hidden="1" customWidth="1"/>
    <col min="11522" max="11522" width="22.33203125" style="1" customWidth="1"/>
    <col min="11523" max="11523" width="5.33203125" style="1" customWidth="1"/>
    <col min="11524" max="11524" width="36.33203125" style="1" customWidth="1"/>
    <col min="11525" max="11525" width="5.6640625" style="1" customWidth="1"/>
    <col min="11526" max="11526" width="0" style="1" hidden="1" customWidth="1"/>
    <col min="11527" max="11527" width="20.6640625" style="1" customWidth="1"/>
    <col min="11528" max="11528" width="4.88671875" style="1" customWidth="1"/>
    <col min="11529" max="11529" width="0" style="1" hidden="1" customWidth="1"/>
    <col min="11530" max="11530" width="24.6640625" style="1" customWidth="1"/>
    <col min="11531" max="11531" width="12.33203125" style="1" customWidth="1"/>
    <col min="11532" max="11532" width="0" style="1" hidden="1" customWidth="1"/>
    <col min="11533" max="11533" width="3.44140625" style="1" customWidth="1"/>
    <col min="11534" max="11534" width="0" style="1" hidden="1" customWidth="1"/>
    <col min="11535" max="11535" width="17.6640625" style="1" customWidth="1"/>
    <col min="11536" max="11536" width="3.44140625" style="1" customWidth="1"/>
    <col min="11537" max="11537" width="0" style="1" hidden="1" customWidth="1"/>
    <col min="11538" max="11538" width="23.6640625" style="1" customWidth="1"/>
    <col min="11539" max="11539" width="10" style="1" customWidth="1"/>
    <col min="11540" max="11540" width="0" style="1" hidden="1" customWidth="1"/>
    <col min="11541" max="11542" width="14.6640625" style="1" customWidth="1"/>
    <col min="11543" max="11543" width="12.88671875" style="1" customWidth="1"/>
    <col min="11544" max="11544" width="3.33203125" style="1" customWidth="1"/>
    <col min="11545" max="11545" width="30.33203125" style="1" customWidth="1"/>
    <col min="11546" max="11546" width="5" style="1" customWidth="1"/>
    <col min="11547" max="11547" width="0" style="1" hidden="1" customWidth="1"/>
    <col min="11548" max="11548" width="14.33203125" style="1" customWidth="1"/>
    <col min="11549" max="11549" width="5.6640625" style="1" customWidth="1"/>
    <col min="11550" max="11550" width="0" style="1" hidden="1" customWidth="1"/>
    <col min="11551" max="11551" width="17.33203125" style="1" customWidth="1"/>
    <col min="11552" max="11552" width="12.6640625" style="1" customWidth="1"/>
    <col min="11553" max="11553" width="0" style="1" hidden="1" customWidth="1"/>
    <col min="11554" max="11554" width="5.33203125" style="1" customWidth="1"/>
    <col min="11555" max="11555" width="0" style="1" hidden="1" customWidth="1"/>
    <col min="11556" max="11556" width="17" style="1" customWidth="1"/>
    <col min="11557" max="11557" width="6.33203125" style="1" customWidth="1"/>
    <col min="11558" max="11558" width="0" style="1" hidden="1" customWidth="1"/>
    <col min="11559" max="11559" width="14.33203125" style="1" customWidth="1"/>
    <col min="11560" max="11560" width="7.5546875" style="1" customWidth="1"/>
    <col min="11561" max="11561" width="0" style="1" hidden="1" customWidth="1"/>
    <col min="11562" max="11563" width="14.33203125" style="1" customWidth="1"/>
    <col min="11564" max="11564" width="20.88671875" style="1" customWidth="1"/>
    <col min="11565" max="11565" width="14.44140625" style="1" customWidth="1"/>
    <col min="11566" max="11566" width="15" style="1" customWidth="1"/>
    <col min="11567" max="11567" width="2.6640625" style="1" customWidth="1"/>
    <col min="11568" max="11568" width="11.6640625" style="1" customWidth="1"/>
    <col min="11569" max="11569" width="11.5546875" style="1" customWidth="1"/>
    <col min="11570" max="11570" width="2.33203125" style="1" customWidth="1"/>
    <col min="11571" max="11571" width="41" style="1" customWidth="1"/>
    <col min="11572" max="11572" width="14.33203125" style="1" customWidth="1"/>
    <col min="11573" max="11574" width="11.5546875" style="1" customWidth="1"/>
    <col min="11575" max="11575" width="21.88671875" style="1" customWidth="1"/>
    <col min="11576" max="11767" width="11.5546875" style="1"/>
    <col min="11768" max="11768" width="21.88671875" style="1" customWidth="1"/>
    <col min="11769" max="11769" width="13.88671875" style="1" customWidth="1"/>
    <col min="11770" max="11770" width="38.6640625" style="1" customWidth="1"/>
    <col min="11771" max="11771" width="3" style="1" bestFit="1" customWidth="1"/>
    <col min="11772" max="11772" width="32.33203125" style="1" customWidth="1"/>
    <col min="11773" max="11773" width="46.33203125" style="1" customWidth="1"/>
    <col min="11774" max="11774" width="19" style="1" customWidth="1"/>
    <col min="11775" max="11775" width="0" style="1" hidden="1" customWidth="1"/>
    <col min="11776" max="11776" width="17.6640625" style="1" customWidth="1"/>
    <col min="11777" max="11777" width="0" style="1" hidden="1" customWidth="1"/>
    <col min="11778" max="11778" width="22.33203125" style="1" customWidth="1"/>
    <col min="11779" max="11779" width="5.33203125" style="1" customWidth="1"/>
    <col min="11780" max="11780" width="36.33203125" style="1" customWidth="1"/>
    <col min="11781" max="11781" width="5.6640625" style="1" customWidth="1"/>
    <col min="11782" max="11782" width="0" style="1" hidden="1" customWidth="1"/>
    <col min="11783" max="11783" width="20.6640625" style="1" customWidth="1"/>
    <col min="11784" max="11784" width="4.88671875" style="1" customWidth="1"/>
    <col min="11785" max="11785" width="0" style="1" hidden="1" customWidth="1"/>
    <col min="11786" max="11786" width="24.6640625" style="1" customWidth="1"/>
    <col min="11787" max="11787" width="12.33203125" style="1" customWidth="1"/>
    <col min="11788" max="11788" width="0" style="1" hidden="1" customWidth="1"/>
    <col min="11789" max="11789" width="3.44140625" style="1" customWidth="1"/>
    <col min="11790" max="11790" width="0" style="1" hidden="1" customWidth="1"/>
    <col min="11791" max="11791" width="17.6640625" style="1" customWidth="1"/>
    <col min="11792" max="11792" width="3.44140625" style="1" customWidth="1"/>
    <col min="11793" max="11793" width="0" style="1" hidden="1" customWidth="1"/>
    <col min="11794" max="11794" width="23.6640625" style="1" customWidth="1"/>
    <col min="11795" max="11795" width="10" style="1" customWidth="1"/>
    <col min="11796" max="11796" width="0" style="1" hidden="1" customWidth="1"/>
    <col min="11797" max="11798" width="14.6640625" style="1" customWidth="1"/>
    <col min="11799" max="11799" width="12.88671875" style="1" customWidth="1"/>
    <col min="11800" max="11800" width="3.33203125" style="1" customWidth="1"/>
    <col min="11801" max="11801" width="30.33203125" style="1" customWidth="1"/>
    <col min="11802" max="11802" width="5" style="1" customWidth="1"/>
    <col min="11803" max="11803" width="0" style="1" hidden="1" customWidth="1"/>
    <col min="11804" max="11804" width="14.33203125" style="1" customWidth="1"/>
    <col min="11805" max="11805" width="5.6640625" style="1" customWidth="1"/>
    <col min="11806" max="11806" width="0" style="1" hidden="1" customWidth="1"/>
    <col min="11807" max="11807" width="17.33203125" style="1" customWidth="1"/>
    <col min="11808" max="11808" width="12.6640625" style="1" customWidth="1"/>
    <col min="11809" max="11809" width="0" style="1" hidden="1" customWidth="1"/>
    <col min="11810" max="11810" width="5.33203125" style="1" customWidth="1"/>
    <col min="11811" max="11811" width="0" style="1" hidden="1" customWidth="1"/>
    <col min="11812" max="11812" width="17" style="1" customWidth="1"/>
    <col min="11813" max="11813" width="6.33203125" style="1" customWidth="1"/>
    <col min="11814" max="11814" width="0" style="1" hidden="1" customWidth="1"/>
    <col min="11815" max="11815" width="14.33203125" style="1" customWidth="1"/>
    <col min="11816" max="11816" width="7.5546875" style="1" customWidth="1"/>
    <col min="11817" max="11817" width="0" style="1" hidden="1" customWidth="1"/>
    <col min="11818" max="11819" width="14.33203125" style="1" customWidth="1"/>
    <col min="11820" max="11820" width="20.88671875" style="1" customWidth="1"/>
    <col min="11821" max="11821" width="14.44140625" style="1" customWidth="1"/>
    <col min="11822" max="11822" width="15" style="1" customWidth="1"/>
    <col min="11823" max="11823" width="2.6640625" style="1" customWidth="1"/>
    <col min="11824" max="11824" width="11.6640625" style="1" customWidth="1"/>
    <col min="11825" max="11825" width="11.5546875" style="1" customWidth="1"/>
    <col min="11826" max="11826" width="2.33203125" style="1" customWidth="1"/>
    <col min="11827" max="11827" width="41" style="1" customWidth="1"/>
    <col min="11828" max="11828" width="14.33203125" style="1" customWidth="1"/>
    <col min="11829" max="11830" width="11.5546875" style="1" customWidth="1"/>
    <col min="11831" max="11831" width="21.88671875" style="1" customWidth="1"/>
    <col min="11832" max="12023" width="11.5546875" style="1"/>
    <col min="12024" max="12024" width="21.88671875" style="1" customWidth="1"/>
    <col min="12025" max="12025" width="13.88671875" style="1" customWidth="1"/>
    <col min="12026" max="12026" width="38.6640625" style="1" customWidth="1"/>
    <col min="12027" max="12027" width="3" style="1" bestFit="1" customWidth="1"/>
    <col min="12028" max="12028" width="32.33203125" style="1" customWidth="1"/>
    <col min="12029" max="12029" width="46.33203125" style="1" customWidth="1"/>
    <col min="12030" max="12030" width="19" style="1" customWidth="1"/>
    <col min="12031" max="12031" width="0" style="1" hidden="1" customWidth="1"/>
    <col min="12032" max="12032" width="17.6640625" style="1" customWidth="1"/>
    <col min="12033" max="12033" width="0" style="1" hidden="1" customWidth="1"/>
    <col min="12034" max="12034" width="22.33203125" style="1" customWidth="1"/>
    <col min="12035" max="12035" width="5.33203125" style="1" customWidth="1"/>
    <col min="12036" max="12036" width="36.33203125" style="1" customWidth="1"/>
    <col min="12037" max="12037" width="5.6640625" style="1" customWidth="1"/>
    <col min="12038" max="12038" width="0" style="1" hidden="1" customWidth="1"/>
    <col min="12039" max="12039" width="20.6640625" style="1" customWidth="1"/>
    <col min="12040" max="12040" width="4.88671875" style="1" customWidth="1"/>
    <col min="12041" max="12041" width="0" style="1" hidden="1" customWidth="1"/>
    <col min="12042" max="12042" width="24.6640625" style="1" customWidth="1"/>
    <col min="12043" max="12043" width="12.33203125" style="1" customWidth="1"/>
    <col min="12044" max="12044" width="0" style="1" hidden="1" customWidth="1"/>
    <col min="12045" max="12045" width="3.44140625" style="1" customWidth="1"/>
    <col min="12046" max="12046" width="0" style="1" hidden="1" customWidth="1"/>
    <col min="12047" max="12047" width="17.6640625" style="1" customWidth="1"/>
    <col min="12048" max="12048" width="3.44140625" style="1" customWidth="1"/>
    <col min="12049" max="12049" width="0" style="1" hidden="1" customWidth="1"/>
    <col min="12050" max="12050" width="23.6640625" style="1" customWidth="1"/>
    <col min="12051" max="12051" width="10" style="1" customWidth="1"/>
    <col min="12052" max="12052" width="0" style="1" hidden="1" customWidth="1"/>
    <col min="12053" max="12054" width="14.6640625" style="1" customWidth="1"/>
    <col min="12055" max="12055" width="12.88671875" style="1" customWidth="1"/>
    <col min="12056" max="12056" width="3.33203125" style="1" customWidth="1"/>
    <col min="12057" max="12057" width="30.33203125" style="1" customWidth="1"/>
    <col min="12058" max="12058" width="5" style="1" customWidth="1"/>
    <col min="12059" max="12059" width="0" style="1" hidden="1" customWidth="1"/>
    <col min="12060" max="12060" width="14.33203125" style="1" customWidth="1"/>
    <col min="12061" max="12061" width="5.6640625" style="1" customWidth="1"/>
    <col min="12062" max="12062" width="0" style="1" hidden="1" customWidth="1"/>
    <col min="12063" max="12063" width="17.33203125" style="1" customWidth="1"/>
    <col min="12064" max="12064" width="12.6640625" style="1" customWidth="1"/>
    <col min="12065" max="12065" width="0" style="1" hidden="1" customWidth="1"/>
    <col min="12066" max="12066" width="5.33203125" style="1" customWidth="1"/>
    <col min="12067" max="12067" width="0" style="1" hidden="1" customWidth="1"/>
    <col min="12068" max="12068" width="17" style="1" customWidth="1"/>
    <col min="12069" max="12069" width="6.33203125" style="1" customWidth="1"/>
    <col min="12070" max="12070" width="0" style="1" hidden="1" customWidth="1"/>
    <col min="12071" max="12071" width="14.33203125" style="1" customWidth="1"/>
    <col min="12072" max="12072" width="7.5546875" style="1" customWidth="1"/>
    <col min="12073" max="12073" width="0" style="1" hidden="1" customWidth="1"/>
    <col min="12074" max="12075" width="14.33203125" style="1" customWidth="1"/>
    <col min="12076" max="12076" width="20.88671875" style="1" customWidth="1"/>
    <col min="12077" max="12077" width="14.44140625" style="1" customWidth="1"/>
    <col min="12078" max="12078" width="15" style="1" customWidth="1"/>
    <col min="12079" max="12079" width="2.6640625" style="1" customWidth="1"/>
    <col min="12080" max="12080" width="11.6640625" style="1" customWidth="1"/>
    <col min="12081" max="12081" width="11.5546875" style="1" customWidth="1"/>
    <col min="12082" max="12082" width="2.33203125" style="1" customWidth="1"/>
    <col min="12083" max="12083" width="41" style="1" customWidth="1"/>
    <col min="12084" max="12084" width="14.33203125" style="1" customWidth="1"/>
    <col min="12085" max="12086" width="11.5546875" style="1" customWidth="1"/>
    <col min="12087" max="12087" width="21.88671875" style="1" customWidth="1"/>
    <col min="12088" max="12279" width="11.5546875" style="1"/>
    <col min="12280" max="12280" width="21.88671875" style="1" customWidth="1"/>
    <col min="12281" max="12281" width="13.88671875" style="1" customWidth="1"/>
    <col min="12282" max="12282" width="38.6640625" style="1" customWidth="1"/>
    <col min="12283" max="12283" width="3" style="1" bestFit="1" customWidth="1"/>
    <col min="12284" max="12284" width="32.33203125" style="1" customWidth="1"/>
    <col min="12285" max="12285" width="46.33203125" style="1" customWidth="1"/>
    <col min="12286" max="12286" width="19" style="1" customWidth="1"/>
    <col min="12287" max="12287" width="0" style="1" hidden="1" customWidth="1"/>
    <col min="12288" max="12288" width="17.6640625" style="1" customWidth="1"/>
    <col min="12289" max="12289" width="0" style="1" hidden="1" customWidth="1"/>
    <col min="12290" max="12290" width="22.33203125" style="1" customWidth="1"/>
    <col min="12291" max="12291" width="5.33203125" style="1" customWidth="1"/>
    <col min="12292" max="12292" width="36.33203125" style="1" customWidth="1"/>
    <col min="12293" max="12293" width="5.6640625" style="1" customWidth="1"/>
    <col min="12294" max="12294" width="0" style="1" hidden="1" customWidth="1"/>
    <col min="12295" max="12295" width="20.6640625" style="1" customWidth="1"/>
    <col min="12296" max="12296" width="4.88671875" style="1" customWidth="1"/>
    <col min="12297" max="12297" width="0" style="1" hidden="1" customWidth="1"/>
    <col min="12298" max="12298" width="24.6640625" style="1" customWidth="1"/>
    <col min="12299" max="12299" width="12.33203125" style="1" customWidth="1"/>
    <col min="12300" max="12300" width="0" style="1" hidden="1" customWidth="1"/>
    <col min="12301" max="12301" width="3.44140625" style="1" customWidth="1"/>
    <col min="12302" max="12302" width="0" style="1" hidden="1" customWidth="1"/>
    <col min="12303" max="12303" width="17.6640625" style="1" customWidth="1"/>
    <col min="12304" max="12304" width="3.44140625" style="1" customWidth="1"/>
    <col min="12305" max="12305" width="0" style="1" hidden="1" customWidth="1"/>
    <col min="12306" max="12306" width="23.6640625" style="1" customWidth="1"/>
    <col min="12307" max="12307" width="10" style="1" customWidth="1"/>
    <col min="12308" max="12308" width="0" style="1" hidden="1" customWidth="1"/>
    <col min="12309" max="12310" width="14.6640625" style="1" customWidth="1"/>
    <col min="12311" max="12311" width="12.88671875" style="1" customWidth="1"/>
    <col min="12312" max="12312" width="3.33203125" style="1" customWidth="1"/>
    <col min="12313" max="12313" width="30.33203125" style="1" customWidth="1"/>
    <col min="12314" max="12314" width="5" style="1" customWidth="1"/>
    <col min="12315" max="12315" width="0" style="1" hidden="1" customWidth="1"/>
    <col min="12316" max="12316" width="14.33203125" style="1" customWidth="1"/>
    <col min="12317" max="12317" width="5.6640625" style="1" customWidth="1"/>
    <col min="12318" max="12318" width="0" style="1" hidden="1" customWidth="1"/>
    <col min="12319" max="12319" width="17.33203125" style="1" customWidth="1"/>
    <col min="12320" max="12320" width="12.6640625" style="1" customWidth="1"/>
    <col min="12321" max="12321" width="0" style="1" hidden="1" customWidth="1"/>
    <col min="12322" max="12322" width="5.33203125" style="1" customWidth="1"/>
    <col min="12323" max="12323" width="0" style="1" hidden="1" customWidth="1"/>
    <col min="12324" max="12324" width="17" style="1" customWidth="1"/>
    <col min="12325" max="12325" width="6.33203125" style="1" customWidth="1"/>
    <col min="12326" max="12326" width="0" style="1" hidden="1" customWidth="1"/>
    <col min="12327" max="12327" width="14.33203125" style="1" customWidth="1"/>
    <col min="12328" max="12328" width="7.5546875" style="1" customWidth="1"/>
    <col min="12329" max="12329" width="0" style="1" hidden="1" customWidth="1"/>
    <col min="12330" max="12331" width="14.33203125" style="1" customWidth="1"/>
    <col min="12332" max="12332" width="20.88671875" style="1" customWidth="1"/>
    <col min="12333" max="12333" width="14.44140625" style="1" customWidth="1"/>
    <col min="12334" max="12334" width="15" style="1" customWidth="1"/>
    <col min="12335" max="12335" width="2.6640625" style="1" customWidth="1"/>
    <col min="12336" max="12336" width="11.6640625" style="1" customWidth="1"/>
    <col min="12337" max="12337" width="11.5546875" style="1" customWidth="1"/>
    <col min="12338" max="12338" width="2.33203125" style="1" customWidth="1"/>
    <col min="12339" max="12339" width="41" style="1" customWidth="1"/>
    <col min="12340" max="12340" width="14.33203125" style="1" customWidth="1"/>
    <col min="12341" max="12342" width="11.5546875" style="1" customWidth="1"/>
    <col min="12343" max="12343" width="21.88671875" style="1" customWidth="1"/>
    <col min="12344" max="12535" width="11.5546875" style="1"/>
    <col min="12536" max="12536" width="21.88671875" style="1" customWidth="1"/>
    <col min="12537" max="12537" width="13.88671875" style="1" customWidth="1"/>
    <col min="12538" max="12538" width="38.6640625" style="1" customWidth="1"/>
    <col min="12539" max="12539" width="3" style="1" bestFit="1" customWidth="1"/>
    <col min="12540" max="12540" width="32.33203125" style="1" customWidth="1"/>
    <col min="12541" max="12541" width="46.33203125" style="1" customWidth="1"/>
    <col min="12542" max="12542" width="19" style="1" customWidth="1"/>
    <col min="12543" max="12543" width="0" style="1" hidden="1" customWidth="1"/>
    <col min="12544" max="12544" width="17.6640625" style="1" customWidth="1"/>
    <col min="12545" max="12545" width="0" style="1" hidden="1" customWidth="1"/>
    <col min="12546" max="12546" width="22.33203125" style="1" customWidth="1"/>
    <col min="12547" max="12547" width="5.33203125" style="1" customWidth="1"/>
    <col min="12548" max="12548" width="36.33203125" style="1" customWidth="1"/>
    <col min="12549" max="12549" width="5.6640625" style="1" customWidth="1"/>
    <col min="12550" max="12550" width="0" style="1" hidden="1" customWidth="1"/>
    <col min="12551" max="12551" width="20.6640625" style="1" customWidth="1"/>
    <col min="12552" max="12552" width="4.88671875" style="1" customWidth="1"/>
    <col min="12553" max="12553" width="0" style="1" hidden="1" customWidth="1"/>
    <col min="12554" max="12554" width="24.6640625" style="1" customWidth="1"/>
    <col min="12555" max="12555" width="12.33203125" style="1" customWidth="1"/>
    <col min="12556" max="12556" width="0" style="1" hidden="1" customWidth="1"/>
    <col min="12557" max="12557" width="3.44140625" style="1" customWidth="1"/>
    <col min="12558" max="12558" width="0" style="1" hidden="1" customWidth="1"/>
    <col min="12559" max="12559" width="17.6640625" style="1" customWidth="1"/>
    <col min="12560" max="12560" width="3.44140625" style="1" customWidth="1"/>
    <col min="12561" max="12561" width="0" style="1" hidden="1" customWidth="1"/>
    <col min="12562" max="12562" width="23.6640625" style="1" customWidth="1"/>
    <col min="12563" max="12563" width="10" style="1" customWidth="1"/>
    <col min="12564" max="12564" width="0" style="1" hidden="1" customWidth="1"/>
    <col min="12565" max="12566" width="14.6640625" style="1" customWidth="1"/>
    <col min="12567" max="12567" width="12.88671875" style="1" customWidth="1"/>
    <col min="12568" max="12568" width="3.33203125" style="1" customWidth="1"/>
    <col min="12569" max="12569" width="30.33203125" style="1" customWidth="1"/>
    <col min="12570" max="12570" width="5" style="1" customWidth="1"/>
    <col min="12571" max="12571" width="0" style="1" hidden="1" customWidth="1"/>
    <col min="12572" max="12572" width="14.33203125" style="1" customWidth="1"/>
    <col min="12573" max="12573" width="5.6640625" style="1" customWidth="1"/>
    <col min="12574" max="12574" width="0" style="1" hidden="1" customWidth="1"/>
    <col min="12575" max="12575" width="17.33203125" style="1" customWidth="1"/>
    <col min="12576" max="12576" width="12.6640625" style="1" customWidth="1"/>
    <col min="12577" max="12577" width="0" style="1" hidden="1" customWidth="1"/>
    <col min="12578" max="12578" width="5.33203125" style="1" customWidth="1"/>
    <col min="12579" max="12579" width="0" style="1" hidden="1" customWidth="1"/>
    <col min="12580" max="12580" width="17" style="1" customWidth="1"/>
    <col min="12581" max="12581" width="6.33203125" style="1" customWidth="1"/>
    <col min="12582" max="12582" width="0" style="1" hidden="1" customWidth="1"/>
    <col min="12583" max="12583" width="14.33203125" style="1" customWidth="1"/>
    <col min="12584" max="12584" width="7.5546875" style="1" customWidth="1"/>
    <col min="12585" max="12585" width="0" style="1" hidden="1" customWidth="1"/>
    <col min="12586" max="12587" width="14.33203125" style="1" customWidth="1"/>
    <col min="12588" max="12588" width="20.88671875" style="1" customWidth="1"/>
    <col min="12589" max="12589" width="14.44140625" style="1" customWidth="1"/>
    <col min="12590" max="12590" width="15" style="1" customWidth="1"/>
    <col min="12591" max="12591" width="2.6640625" style="1" customWidth="1"/>
    <col min="12592" max="12592" width="11.6640625" style="1" customWidth="1"/>
    <col min="12593" max="12593" width="11.5546875" style="1" customWidth="1"/>
    <col min="12594" max="12594" width="2.33203125" style="1" customWidth="1"/>
    <col min="12595" max="12595" width="41" style="1" customWidth="1"/>
    <col min="12596" max="12596" width="14.33203125" style="1" customWidth="1"/>
    <col min="12597" max="12598" width="11.5546875" style="1" customWidth="1"/>
    <col min="12599" max="12599" width="21.88671875" style="1" customWidth="1"/>
    <col min="12600" max="12791" width="11.5546875" style="1"/>
    <col min="12792" max="12792" width="21.88671875" style="1" customWidth="1"/>
    <col min="12793" max="12793" width="13.88671875" style="1" customWidth="1"/>
    <col min="12794" max="12794" width="38.6640625" style="1" customWidth="1"/>
    <col min="12795" max="12795" width="3" style="1" bestFit="1" customWidth="1"/>
    <col min="12796" max="12796" width="32.33203125" style="1" customWidth="1"/>
    <col min="12797" max="12797" width="46.33203125" style="1" customWidth="1"/>
    <col min="12798" max="12798" width="19" style="1" customWidth="1"/>
    <col min="12799" max="12799" width="0" style="1" hidden="1" customWidth="1"/>
    <col min="12800" max="12800" width="17.6640625" style="1" customWidth="1"/>
    <col min="12801" max="12801" width="0" style="1" hidden="1" customWidth="1"/>
    <col min="12802" max="12802" width="22.33203125" style="1" customWidth="1"/>
    <col min="12803" max="12803" width="5.33203125" style="1" customWidth="1"/>
    <col min="12804" max="12804" width="36.33203125" style="1" customWidth="1"/>
    <col min="12805" max="12805" width="5.6640625" style="1" customWidth="1"/>
    <col min="12806" max="12806" width="0" style="1" hidden="1" customWidth="1"/>
    <col min="12807" max="12807" width="20.6640625" style="1" customWidth="1"/>
    <col min="12808" max="12808" width="4.88671875" style="1" customWidth="1"/>
    <col min="12809" max="12809" width="0" style="1" hidden="1" customWidth="1"/>
    <col min="12810" max="12810" width="24.6640625" style="1" customWidth="1"/>
    <col min="12811" max="12811" width="12.33203125" style="1" customWidth="1"/>
    <col min="12812" max="12812" width="0" style="1" hidden="1" customWidth="1"/>
    <col min="12813" max="12813" width="3.44140625" style="1" customWidth="1"/>
    <col min="12814" max="12814" width="0" style="1" hidden="1" customWidth="1"/>
    <col min="12815" max="12815" width="17.6640625" style="1" customWidth="1"/>
    <col min="12816" max="12816" width="3.44140625" style="1" customWidth="1"/>
    <col min="12817" max="12817" width="0" style="1" hidden="1" customWidth="1"/>
    <col min="12818" max="12818" width="23.6640625" style="1" customWidth="1"/>
    <col min="12819" max="12819" width="10" style="1" customWidth="1"/>
    <col min="12820" max="12820" width="0" style="1" hidden="1" customWidth="1"/>
    <col min="12821" max="12822" width="14.6640625" style="1" customWidth="1"/>
    <col min="12823" max="12823" width="12.88671875" style="1" customWidth="1"/>
    <col min="12824" max="12824" width="3.33203125" style="1" customWidth="1"/>
    <col min="12825" max="12825" width="30.33203125" style="1" customWidth="1"/>
    <col min="12826" max="12826" width="5" style="1" customWidth="1"/>
    <col min="12827" max="12827" width="0" style="1" hidden="1" customWidth="1"/>
    <col min="12828" max="12828" width="14.33203125" style="1" customWidth="1"/>
    <col min="12829" max="12829" width="5.6640625" style="1" customWidth="1"/>
    <col min="12830" max="12830" width="0" style="1" hidden="1" customWidth="1"/>
    <col min="12831" max="12831" width="17.33203125" style="1" customWidth="1"/>
    <col min="12832" max="12832" width="12.6640625" style="1" customWidth="1"/>
    <col min="12833" max="12833" width="0" style="1" hidden="1" customWidth="1"/>
    <col min="12834" max="12834" width="5.33203125" style="1" customWidth="1"/>
    <col min="12835" max="12835" width="0" style="1" hidden="1" customWidth="1"/>
    <col min="12836" max="12836" width="17" style="1" customWidth="1"/>
    <col min="12837" max="12837" width="6.33203125" style="1" customWidth="1"/>
    <col min="12838" max="12838" width="0" style="1" hidden="1" customWidth="1"/>
    <col min="12839" max="12839" width="14.33203125" style="1" customWidth="1"/>
    <col min="12840" max="12840" width="7.5546875" style="1" customWidth="1"/>
    <col min="12841" max="12841" width="0" style="1" hidden="1" customWidth="1"/>
    <col min="12842" max="12843" width="14.33203125" style="1" customWidth="1"/>
    <col min="12844" max="12844" width="20.88671875" style="1" customWidth="1"/>
    <col min="12845" max="12845" width="14.44140625" style="1" customWidth="1"/>
    <col min="12846" max="12846" width="15" style="1" customWidth="1"/>
    <col min="12847" max="12847" width="2.6640625" style="1" customWidth="1"/>
    <col min="12848" max="12848" width="11.6640625" style="1" customWidth="1"/>
    <col min="12849" max="12849" width="11.5546875" style="1" customWidth="1"/>
    <col min="12850" max="12850" width="2.33203125" style="1" customWidth="1"/>
    <col min="12851" max="12851" width="41" style="1" customWidth="1"/>
    <col min="12852" max="12852" width="14.33203125" style="1" customWidth="1"/>
    <col min="12853" max="12854" width="11.5546875" style="1" customWidth="1"/>
    <col min="12855" max="12855" width="21.88671875" style="1" customWidth="1"/>
    <col min="12856" max="13047" width="11.5546875" style="1"/>
    <col min="13048" max="13048" width="21.88671875" style="1" customWidth="1"/>
    <col min="13049" max="13049" width="13.88671875" style="1" customWidth="1"/>
    <col min="13050" max="13050" width="38.6640625" style="1" customWidth="1"/>
    <col min="13051" max="13051" width="3" style="1" bestFit="1" customWidth="1"/>
    <col min="13052" max="13052" width="32.33203125" style="1" customWidth="1"/>
    <col min="13053" max="13053" width="46.33203125" style="1" customWidth="1"/>
    <col min="13054" max="13054" width="19" style="1" customWidth="1"/>
    <col min="13055" max="13055" width="0" style="1" hidden="1" customWidth="1"/>
    <col min="13056" max="13056" width="17.6640625" style="1" customWidth="1"/>
    <col min="13057" max="13057" width="0" style="1" hidden="1" customWidth="1"/>
    <col min="13058" max="13058" width="22.33203125" style="1" customWidth="1"/>
    <col min="13059" max="13059" width="5.33203125" style="1" customWidth="1"/>
    <col min="13060" max="13060" width="36.33203125" style="1" customWidth="1"/>
    <col min="13061" max="13061" width="5.6640625" style="1" customWidth="1"/>
    <col min="13062" max="13062" width="0" style="1" hidden="1" customWidth="1"/>
    <col min="13063" max="13063" width="20.6640625" style="1" customWidth="1"/>
    <col min="13064" max="13064" width="4.88671875" style="1" customWidth="1"/>
    <col min="13065" max="13065" width="0" style="1" hidden="1" customWidth="1"/>
    <col min="13066" max="13066" width="24.6640625" style="1" customWidth="1"/>
    <col min="13067" max="13067" width="12.33203125" style="1" customWidth="1"/>
    <col min="13068" max="13068" width="0" style="1" hidden="1" customWidth="1"/>
    <col min="13069" max="13069" width="3.44140625" style="1" customWidth="1"/>
    <col min="13070" max="13070" width="0" style="1" hidden="1" customWidth="1"/>
    <col min="13071" max="13071" width="17.6640625" style="1" customWidth="1"/>
    <col min="13072" max="13072" width="3.44140625" style="1" customWidth="1"/>
    <col min="13073" max="13073" width="0" style="1" hidden="1" customWidth="1"/>
    <col min="13074" max="13074" width="23.6640625" style="1" customWidth="1"/>
    <col min="13075" max="13075" width="10" style="1" customWidth="1"/>
    <col min="13076" max="13076" width="0" style="1" hidden="1" customWidth="1"/>
    <col min="13077" max="13078" width="14.6640625" style="1" customWidth="1"/>
    <col min="13079" max="13079" width="12.88671875" style="1" customWidth="1"/>
    <col min="13080" max="13080" width="3.33203125" style="1" customWidth="1"/>
    <col min="13081" max="13081" width="30.33203125" style="1" customWidth="1"/>
    <col min="13082" max="13082" width="5" style="1" customWidth="1"/>
    <col min="13083" max="13083" width="0" style="1" hidden="1" customWidth="1"/>
    <col min="13084" max="13084" width="14.33203125" style="1" customWidth="1"/>
    <col min="13085" max="13085" width="5.6640625" style="1" customWidth="1"/>
    <col min="13086" max="13086" width="0" style="1" hidden="1" customWidth="1"/>
    <col min="13087" max="13087" width="17.33203125" style="1" customWidth="1"/>
    <col min="13088" max="13088" width="12.6640625" style="1" customWidth="1"/>
    <col min="13089" max="13089" width="0" style="1" hidden="1" customWidth="1"/>
    <col min="13090" max="13090" width="5.33203125" style="1" customWidth="1"/>
    <col min="13091" max="13091" width="0" style="1" hidden="1" customWidth="1"/>
    <col min="13092" max="13092" width="17" style="1" customWidth="1"/>
    <col min="13093" max="13093" width="6.33203125" style="1" customWidth="1"/>
    <col min="13094" max="13094" width="0" style="1" hidden="1" customWidth="1"/>
    <col min="13095" max="13095" width="14.33203125" style="1" customWidth="1"/>
    <col min="13096" max="13096" width="7.5546875" style="1" customWidth="1"/>
    <col min="13097" max="13097" width="0" style="1" hidden="1" customWidth="1"/>
    <col min="13098" max="13099" width="14.33203125" style="1" customWidth="1"/>
    <col min="13100" max="13100" width="20.88671875" style="1" customWidth="1"/>
    <col min="13101" max="13101" width="14.44140625" style="1" customWidth="1"/>
    <col min="13102" max="13102" width="15" style="1" customWidth="1"/>
    <col min="13103" max="13103" width="2.6640625" style="1" customWidth="1"/>
    <col min="13104" max="13104" width="11.6640625" style="1" customWidth="1"/>
    <col min="13105" max="13105" width="11.5546875" style="1" customWidth="1"/>
    <col min="13106" max="13106" width="2.33203125" style="1" customWidth="1"/>
    <col min="13107" max="13107" width="41" style="1" customWidth="1"/>
    <col min="13108" max="13108" width="14.33203125" style="1" customWidth="1"/>
    <col min="13109" max="13110" width="11.5546875" style="1" customWidth="1"/>
    <col min="13111" max="13111" width="21.88671875" style="1" customWidth="1"/>
    <col min="13112" max="13303" width="11.5546875" style="1"/>
    <col min="13304" max="13304" width="21.88671875" style="1" customWidth="1"/>
    <col min="13305" max="13305" width="13.88671875" style="1" customWidth="1"/>
    <col min="13306" max="13306" width="38.6640625" style="1" customWidth="1"/>
    <col min="13307" max="13307" width="3" style="1" bestFit="1" customWidth="1"/>
    <col min="13308" max="13308" width="32.33203125" style="1" customWidth="1"/>
    <col min="13309" max="13309" width="46.33203125" style="1" customWidth="1"/>
    <col min="13310" max="13310" width="19" style="1" customWidth="1"/>
    <col min="13311" max="13311" width="0" style="1" hidden="1" customWidth="1"/>
    <col min="13312" max="13312" width="17.6640625" style="1" customWidth="1"/>
    <col min="13313" max="13313" width="0" style="1" hidden="1" customWidth="1"/>
    <col min="13314" max="13314" width="22.33203125" style="1" customWidth="1"/>
    <col min="13315" max="13315" width="5.33203125" style="1" customWidth="1"/>
    <col min="13316" max="13316" width="36.33203125" style="1" customWidth="1"/>
    <col min="13317" max="13317" width="5.6640625" style="1" customWidth="1"/>
    <col min="13318" max="13318" width="0" style="1" hidden="1" customWidth="1"/>
    <col min="13319" max="13319" width="20.6640625" style="1" customWidth="1"/>
    <col min="13320" max="13320" width="4.88671875" style="1" customWidth="1"/>
    <col min="13321" max="13321" width="0" style="1" hidden="1" customWidth="1"/>
    <col min="13322" max="13322" width="24.6640625" style="1" customWidth="1"/>
    <col min="13323" max="13323" width="12.33203125" style="1" customWidth="1"/>
    <col min="13324" max="13324" width="0" style="1" hidden="1" customWidth="1"/>
    <col min="13325" max="13325" width="3.44140625" style="1" customWidth="1"/>
    <col min="13326" max="13326" width="0" style="1" hidden="1" customWidth="1"/>
    <col min="13327" max="13327" width="17.6640625" style="1" customWidth="1"/>
    <col min="13328" max="13328" width="3.44140625" style="1" customWidth="1"/>
    <col min="13329" max="13329" width="0" style="1" hidden="1" customWidth="1"/>
    <col min="13330" max="13330" width="23.6640625" style="1" customWidth="1"/>
    <col min="13331" max="13331" width="10" style="1" customWidth="1"/>
    <col min="13332" max="13332" width="0" style="1" hidden="1" customWidth="1"/>
    <col min="13333" max="13334" width="14.6640625" style="1" customWidth="1"/>
    <col min="13335" max="13335" width="12.88671875" style="1" customWidth="1"/>
    <col min="13336" max="13336" width="3.33203125" style="1" customWidth="1"/>
    <col min="13337" max="13337" width="30.33203125" style="1" customWidth="1"/>
    <col min="13338" max="13338" width="5" style="1" customWidth="1"/>
    <col min="13339" max="13339" width="0" style="1" hidden="1" customWidth="1"/>
    <col min="13340" max="13340" width="14.33203125" style="1" customWidth="1"/>
    <col min="13341" max="13341" width="5.6640625" style="1" customWidth="1"/>
    <col min="13342" max="13342" width="0" style="1" hidden="1" customWidth="1"/>
    <col min="13343" max="13343" width="17.33203125" style="1" customWidth="1"/>
    <col min="13344" max="13344" width="12.6640625" style="1" customWidth="1"/>
    <col min="13345" max="13345" width="0" style="1" hidden="1" customWidth="1"/>
    <col min="13346" max="13346" width="5.33203125" style="1" customWidth="1"/>
    <col min="13347" max="13347" width="0" style="1" hidden="1" customWidth="1"/>
    <col min="13348" max="13348" width="17" style="1" customWidth="1"/>
    <col min="13349" max="13349" width="6.33203125" style="1" customWidth="1"/>
    <col min="13350" max="13350" width="0" style="1" hidden="1" customWidth="1"/>
    <col min="13351" max="13351" width="14.33203125" style="1" customWidth="1"/>
    <col min="13352" max="13352" width="7.5546875" style="1" customWidth="1"/>
    <col min="13353" max="13353" width="0" style="1" hidden="1" customWidth="1"/>
    <col min="13354" max="13355" width="14.33203125" style="1" customWidth="1"/>
    <col min="13356" max="13356" width="20.88671875" style="1" customWidth="1"/>
    <col min="13357" max="13357" width="14.44140625" style="1" customWidth="1"/>
    <col min="13358" max="13358" width="15" style="1" customWidth="1"/>
    <col min="13359" max="13359" width="2.6640625" style="1" customWidth="1"/>
    <col min="13360" max="13360" width="11.6640625" style="1" customWidth="1"/>
    <col min="13361" max="13361" width="11.5546875" style="1" customWidth="1"/>
    <col min="13362" max="13362" width="2.33203125" style="1" customWidth="1"/>
    <col min="13363" max="13363" width="41" style="1" customWidth="1"/>
    <col min="13364" max="13364" width="14.33203125" style="1" customWidth="1"/>
    <col min="13365" max="13366" width="11.5546875" style="1" customWidth="1"/>
    <col min="13367" max="13367" width="21.88671875" style="1" customWidth="1"/>
    <col min="13368" max="13559" width="11.5546875" style="1"/>
    <col min="13560" max="13560" width="21.88671875" style="1" customWidth="1"/>
    <col min="13561" max="13561" width="13.88671875" style="1" customWidth="1"/>
    <col min="13562" max="13562" width="38.6640625" style="1" customWidth="1"/>
    <col min="13563" max="13563" width="3" style="1" bestFit="1" customWidth="1"/>
    <col min="13564" max="13564" width="32.33203125" style="1" customWidth="1"/>
    <col min="13565" max="13565" width="46.33203125" style="1" customWidth="1"/>
    <col min="13566" max="13566" width="19" style="1" customWidth="1"/>
    <col min="13567" max="13567" width="0" style="1" hidden="1" customWidth="1"/>
    <col min="13568" max="13568" width="17.6640625" style="1" customWidth="1"/>
    <col min="13569" max="13569" width="0" style="1" hidden="1" customWidth="1"/>
    <col min="13570" max="13570" width="22.33203125" style="1" customWidth="1"/>
    <col min="13571" max="13571" width="5.33203125" style="1" customWidth="1"/>
    <col min="13572" max="13572" width="36.33203125" style="1" customWidth="1"/>
    <col min="13573" max="13573" width="5.6640625" style="1" customWidth="1"/>
    <col min="13574" max="13574" width="0" style="1" hidden="1" customWidth="1"/>
    <col min="13575" max="13575" width="20.6640625" style="1" customWidth="1"/>
    <col min="13576" max="13576" width="4.88671875" style="1" customWidth="1"/>
    <col min="13577" max="13577" width="0" style="1" hidden="1" customWidth="1"/>
    <col min="13578" max="13578" width="24.6640625" style="1" customWidth="1"/>
    <col min="13579" max="13579" width="12.33203125" style="1" customWidth="1"/>
    <col min="13580" max="13580" width="0" style="1" hidden="1" customWidth="1"/>
    <col min="13581" max="13581" width="3.44140625" style="1" customWidth="1"/>
    <col min="13582" max="13582" width="0" style="1" hidden="1" customWidth="1"/>
    <col min="13583" max="13583" width="17.6640625" style="1" customWidth="1"/>
    <col min="13584" max="13584" width="3.44140625" style="1" customWidth="1"/>
    <col min="13585" max="13585" width="0" style="1" hidden="1" customWidth="1"/>
    <col min="13586" max="13586" width="23.6640625" style="1" customWidth="1"/>
    <col min="13587" max="13587" width="10" style="1" customWidth="1"/>
    <col min="13588" max="13588" width="0" style="1" hidden="1" customWidth="1"/>
    <col min="13589" max="13590" width="14.6640625" style="1" customWidth="1"/>
    <col min="13591" max="13591" width="12.88671875" style="1" customWidth="1"/>
    <col min="13592" max="13592" width="3.33203125" style="1" customWidth="1"/>
    <col min="13593" max="13593" width="30.33203125" style="1" customWidth="1"/>
    <col min="13594" max="13594" width="5" style="1" customWidth="1"/>
    <col min="13595" max="13595" width="0" style="1" hidden="1" customWidth="1"/>
    <col min="13596" max="13596" width="14.33203125" style="1" customWidth="1"/>
    <col min="13597" max="13597" width="5.6640625" style="1" customWidth="1"/>
    <col min="13598" max="13598" width="0" style="1" hidden="1" customWidth="1"/>
    <col min="13599" max="13599" width="17.33203125" style="1" customWidth="1"/>
    <col min="13600" max="13600" width="12.6640625" style="1" customWidth="1"/>
    <col min="13601" max="13601" width="0" style="1" hidden="1" customWidth="1"/>
    <col min="13602" max="13602" width="5.33203125" style="1" customWidth="1"/>
    <col min="13603" max="13603" width="0" style="1" hidden="1" customWidth="1"/>
    <col min="13604" max="13604" width="17" style="1" customWidth="1"/>
    <col min="13605" max="13605" width="6.33203125" style="1" customWidth="1"/>
    <col min="13606" max="13606" width="0" style="1" hidden="1" customWidth="1"/>
    <col min="13607" max="13607" width="14.33203125" style="1" customWidth="1"/>
    <col min="13608" max="13608" width="7.5546875" style="1" customWidth="1"/>
    <col min="13609" max="13609" width="0" style="1" hidden="1" customWidth="1"/>
    <col min="13610" max="13611" width="14.33203125" style="1" customWidth="1"/>
    <col min="13612" max="13612" width="20.88671875" style="1" customWidth="1"/>
    <col min="13613" max="13613" width="14.44140625" style="1" customWidth="1"/>
    <col min="13614" max="13614" width="15" style="1" customWidth="1"/>
    <col min="13615" max="13615" width="2.6640625" style="1" customWidth="1"/>
    <col min="13616" max="13616" width="11.6640625" style="1" customWidth="1"/>
    <col min="13617" max="13617" width="11.5546875" style="1" customWidth="1"/>
    <col min="13618" max="13618" width="2.33203125" style="1" customWidth="1"/>
    <col min="13619" max="13619" width="41" style="1" customWidth="1"/>
    <col min="13620" max="13620" width="14.33203125" style="1" customWidth="1"/>
    <col min="13621" max="13622" width="11.5546875" style="1" customWidth="1"/>
    <col min="13623" max="13623" width="21.88671875" style="1" customWidth="1"/>
    <col min="13624" max="13815" width="11.5546875" style="1"/>
    <col min="13816" max="13816" width="21.88671875" style="1" customWidth="1"/>
    <col min="13817" max="13817" width="13.88671875" style="1" customWidth="1"/>
    <col min="13818" max="13818" width="38.6640625" style="1" customWidth="1"/>
    <col min="13819" max="13819" width="3" style="1" bestFit="1" customWidth="1"/>
    <col min="13820" max="13820" width="32.33203125" style="1" customWidth="1"/>
    <col min="13821" max="13821" width="46.33203125" style="1" customWidth="1"/>
    <col min="13822" max="13822" width="19" style="1" customWidth="1"/>
    <col min="13823" max="13823" width="0" style="1" hidden="1" customWidth="1"/>
    <col min="13824" max="13824" width="17.6640625" style="1" customWidth="1"/>
    <col min="13825" max="13825" width="0" style="1" hidden="1" customWidth="1"/>
    <col min="13826" max="13826" width="22.33203125" style="1" customWidth="1"/>
    <col min="13827" max="13827" width="5.33203125" style="1" customWidth="1"/>
    <col min="13828" max="13828" width="36.33203125" style="1" customWidth="1"/>
    <col min="13829" max="13829" width="5.6640625" style="1" customWidth="1"/>
    <col min="13830" max="13830" width="0" style="1" hidden="1" customWidth="1"/>
    <col min="13831" max="13831" width="20.6640625" style="1" customWidth="1"/>
    <col min="13832" max="13832" width="4.88671875" style="1" customWidth="1"/>
    <col min="13833" max="13833" width="0" style="1" hidden="1" customWidth="1"/>
    <col min="13834" max="13834" width="24.6640625" style="1" customWidth="1"/>
    <col min="13835" max="13835" width="12.33203125" style="1" customWidth="1"/>
    <col min="13836" max="13836" width="0" style="1" hidden="1" customWidth="1"/>
    <col min="13837" max="13837" width="3.44140625" style="1" customWidth="1"/>
    <col min="13838" max="13838" width="0" style="1" hidden="1" customWidth="1"/>
    <col min="13839" max="13839" width="17.6640625" style="1" customWidth="1"/>
    <col min="13840" max="13840" width="3.44140625" style="1" customWidth="1"/>
    <col min="13841" max="13841" width="0" style="1" hidden="1" customWidth="1"/>
    <col min="13842" max="13842" width="23.6640625" style="1" customWidth="1"/>
    <col min="13843" max="13843" width="10" style="1" customWidth="1"/>
    <col min="13844" max="13844" width="0" style="1" hidden="1" customWidth="1"/>
    <col min="13845" max="13846" width="14.6640625" style="1" customWidth="1"/>
    <col min="13847" max="13847" width="12.88671875" style="1" customWidth="1"/>
    <col min="13848" max="13848" width="3.33203125" style="1" customWidth="1"/>
    <col min="13849" max="13849" width="30.33203125" style="1" customWidth="1"/>
    <col min="13850" max="13850" width="5" style="1" customWidth="1"/>
    <col min="13851" max="13851" width="0" style="1" hidden="1" customWidth="1"/>
    <col min="13852" max="13852" width="14.33203125" style="1" customWidth="1"/>
    <col min="13853" max="13853" width="5.6640625" style="1" customWidth="1"/>
    <col min="13854" max="13854" width="0" style="1" hidden="1" customWidth="1"/>
    <col min="13855" max="13855" width="17.33203125" style="1" customWidth="1"/>
    <col min="13856" max="13856" width="12.6640625" style="1" customWidth="1"/>
    <col min="13857" max="13857" width="0" style="1" hidden="1" customWidth="1"/>
    <col min="13858" max="13858" width="5.33203125" style="1" customWidth="1"/>
    <col min="13859" max="13859" width="0" style="1" hidden="1" customWidth="1"/>
    <col min="13860" max="13860" width="17" style="1" customWidth="1"/>
    <col min="13861" max="13861" width="6.33203125" style="1" customWidth="1"/>
    <col min="13862" max="13862" width="0" style="1" hidden="1" customWidth="1"/>
    <col min="13863" max="13863" width="14.33203125" style="1" customWidth="1"/>
    <col min="13864" max="13864" width="7.5546875" style="1" customWidth="1"/>
    <col min="13865" max="13865" width="0" style="1" hidden="1" customWidth="1"/>
    <col min="13866" max="13867" width="14.33203125" style="1" customWidth="1"/>
    <col min="13868" max="13868" width="20.88671875" style="1" customWidth="1"/>
    <col min="13869" max="13869" width="14.44140625" style="1" customWidth="1"/>
    <col min="13870" max="13870" width="15" style="1" customWidth="1"/>
    <col min="13871" max="13871" width="2.6640625" style="1" customWidth="1"/>
    <col min="13872" max="13872" width="11.6640625" style="1" customWidth="1"/>
    <col min="13873" max="13873" width="11.5546875" style="1" customWidth="1"/>
    <col min="13874" max="13874" width="2.33203125" style="1" customWidth="1"/>
    <col min="13875" max="13875" width="41" style="1" customWidth="1"/>
    <col min="13876" max="13876" width="14.33203125" style="1" customWidth="1"/>
    <col min="13877" max="13878" width="11.5546875" style="1" customWidth="1"/>
    <col min="13879" max="13879" width="21.88671875" style="1" customWidth="1"/>
    <col min="13880" max="14071" width="11.5546875" style="1"/>
    <col min="14072" max="14072" width="21.88671875" style="1" customWidth="1"/>
    <col min="14073" max="14073" width="13.88671875" style="1" customWidth="1"/>
    <col min="14074" max="14074" width="38.6640625" style="1" customWidth="1"/>
    <col min="14075" max="14075" width="3" style="1" bestFit="1" customWidth="1"/>
    <col min="14076" max="14076" width="32.33203125" style="1" customWidth="1"/>
    <col min="14077" max="14077" width="46.33203125" style="1" customWidth="1"/>
    <col min="14078" max="14078" width="19" style="1" customWidth="1"/>
    <col min="14079" max="14079" width="0" style="1" hidden="1" customWidth="1"/>
    <col min="14080" max="14080" width="17.6640625" style="1" customWidth="1"/>
    <col min="14081" max="14081" width="0" style="1" hidden="1" customWidth="1"/>
    <col min="14082" max="14082" width="22.33203125" style="1" customWidth="1"/>
    <col min="14083" max="14083" width="5.33203125" style="1" customWidth="1"/>
    <col min="14084" max="14084" width="36.33203125" style="1" customWidth="1"/>
    <col min="14085" max="14085" width="5.6640625" style="1" customWidth="1"/>
    <col min="14086" max="14086" width="0" style="1" hidden="1" customWidth="1"/>
    <col min="14087" max="14087" width="20.6640625" style="1" customWidth="1"/>
    <col min="14088" max="14088" width="4.88671875" style="1" customWidth="1"/>
    <col min="14089" max="14089" width="0" style="1" hidden="1" customWidth="1"/>
    <col min="14090" max="14090" width="24.6640625" style="1" customWidth="1"/>
    <col min="14091" max="14091" width="12.33203125" style="1" customWidth="1"/>
    <col min="14092" max="14092" width="0" style="1" hidden="1" customWidth="1"/>
    <col min="14093" max="14093" width="3.44140625" style="1" customWidth="1"/>
    <col min="14094" max="14094" width="0" style="1" hidden="1" customWidth="1"/>
    <col min="14095" max="14095" width="17.6640625" style="1" customWidth="1"/>
    <col min="14096" max="14096" width="3.44140625" style="1" customWidth="1"/>
    <col min="14097" max="14097" width="0" style="1" hidden="1" customWidth="1"/>
    <col min="14098" max="14098" width="23.6640625" style="1" customWidth="1"/>
    <col min="14099" max="14099" width="10" style="1" customWidth="1"/>
    <col min="14100" max="14100" width="0" style="1" hidden="1" customWidth="1"/>
    <col min="14101" max="14102" width="14.6640625" style="1" customWidth="1"/>
    <col min="14103" max="14103" width="12.88671875" style="1" customWidth="1"/>
    <col min="14104" max="14104" width="3.33203125" style="1" customWidth="1"/>
    <col min="14105" max="14105" width="30.33203125" style="1" customWidth="1"/>
    <col min="14106" max="14106" width="5" style="1" customWidth="1"/>
    <col min="14107" max="14107" width="0" style="1" hidden="1" customWidth="1"/>
    <col min="14108" max="14108" width="14.33203125" style="1" customWidth="1"/>
    <col min="14109" max="14109" width="5.6640625" style="1" customWidth="1"/>
    <col min="14110" max="14110" width="0" style="1" hidden="1" customWidth="1"/>
    <col min="14111" max="14111" width="17.33203125" style="1" customWidth="1"/>
    <col min="14112" max="14112" width="12.6640625" style="1" customWidth="1"/>
    <col min="14113" max="14113" width="0" style="1" hidden="1" customWidth="1"/>
    <col min="14114" max="14114" width="5.33203125" style="1" customWidth="1"/>
    <col min="14115" max="14115" width="0" style="1" hidden="1" customWidth="1"/>
    <col min="14116" max="14116" width="17" style="1" customWidth="1"/>
    <col min="14117" max="14117" width="6.33203125" style="1" customWidth="1"/>
    <col min="14118" max="14118" width="0" style="1" hidden="1" customWidth="1"/>
    <col min="14119" max="14119" width="14.33203125" style="1" customWidth="1"/>
    <col min="14120" max="14120" width="7.5546875" style="1" customWidth="1"/>
    <col min="14121" max="14121" width="0" style="1" hidden="1" customWidth="1"/>
    <col min="14122" max="14123" width="14.33203125" style="1" customWidth="1"/>
    <col min="14124" max="14124" width="20.88671875" style="1" customWidth="1"/>
    <col min="14125" max="14125" width="14.44140625" style="1" customWidth="1"/>
    <col min="14126" max="14126" width="15" style="1" customWidth="1"/>
    <col min="14127" max="14127" width="2.6640625" style="1" customWidth="1"/>
    <col min="14128" max="14128" width="11.6640625" style="1" customWidth="1"/>
    <col min="14129" max="14129" width="11.5546875" style="1" customWidth="1"/>
    <col min="14130" max="14130" width="2.33203125" style="1" customWidth="1"/>
    <col min="14131" max="14131" width="41" style="1" customWidth="1"/>
    <col min="14132" max="14132" width="14.33203125" style="1" customWidth="1"/>
    <col min="14133" max="14134" width="11.5546875" style="1" customWidth="1"/>
    <col min="14135" max="14135" width="21.88671875" style="1" customWidth="1"/>
    <col min="14136" max="14327" width="11.5546875" style="1"/>
    <col min="14328" max="14328" width="21.88671875" style="1" customWidth="1"/>
    <col min="14329" max="14329" width="13.88671875" style="1" customWidth="1"/>
    <col min="14330" max="14330" width="38.6640625" style="1" customWidth="1"/>
    <col min="14331" max="14331" width="3" style="1" bestFit="1" customWidth="1"/>
    <col min="14332" max="14332" width="32.33203125" style="1" customWidth="1"/>
    <col min="14333" max="14333" width="46.33203125" style="1" customWidth="1"/>
    <col min="14334" max="14334" width="19" style="1" customWidth="1"/>
    <col min="14335" max="14335" width="0" style="1" hidden="1" customWidth="1"/>
    <col min="14336" max="14336" width="17.6640625" style="1" customWidth="1"/>
    <col min="14337" max="14337" width="0" style="1" hidden="1" customWidth="1"/>
    <col min="14338" max="14338" width="22.33203125" style="1" customWidth="1"/>
    <col min="14339" max="14339" width="5.33203125" style="1" customWidth="1"/>
    <col min="14340" max="14340" width="36.33203125" style="1" customWidth="1"/>
    <col min="14341" max="14341" width="5.6640625" style="1" customWidth="1"/>
    <col min="14342" max="14342" width="0" style="1" hidden="1" customWidth="1"/>
    <col min="14343" max="14343" width="20.6640625" style="1" customWidth="1"/>
    <col min="14344" max="14344" width="4.88671875" style="1" customWidth="1"/>
    <col min="14345" max="14345" width="0" style="1" hidden="1" customWidth="1"/>
    <col min="14346" max="14346" width="24.6640625" style="1" customWidth="1"/>
    <col min="14347" max="14347" width="12.33203125" style="1" customWidth="1"/>
    <col min="14348" max="14348" width="0" style="1" hidden="1" customWidth="1"/>
    <col min="14349" max="14349" width="3.44140625" style="1" customWidth="1"/>
    <col min="14350" max="14350" width="0" style="1" hidden="1" customWidth="1"/>
    <col min="14351" max="14351" width="17.6640625" style="1" customWidth="1"/>
    <col min="14352" max="14352" width="3.44140625" style="1" customWidth="1"/>
    <col min="14353" max="14353" width="0" style="1" hidden="1" customWidth="1"/>
    <col min="14354" max="14354" width="23.6640625" style="1" customWidth="1"/>
    <col min="14355" max="14355" width="10" style="1" customWidth="1"/>
    <col min="14356" max="14356" width="0" style="1" hidden="1" customWidth="1"/>
    <col min="14357" max="14358" width="14.6640625" style="1" customWidth="1"/>
    <col min="14359" max="14359" width="12.88671875" style="1" customWidth="1"/>
    <col min="14360" max="14360" width="3.33203125" style="1" customWidth="1"/>
    <col min="14361" max="14361" width="30.33203125" style="1" customWidth="1"/>
    <col min="14362" max="14362" width="5" style="1" customWidth="1"/>
    <col min="14363" max="14363" width="0" style="1" hidden="1" customWidth="1"/>
    <col min="14364" max="14364" width="14.33203125" style="1" customWidth="1"/>
    <col min="14365" max="14365" width="5.6640625" style="1" customWidth="1"/>
    <col min="14366" max="14366" width="0" style="1" hidden="1" customWidth="1"/>
    <col min="14367" max="14367" width="17.33203125" style="1" customWidth="1"/>
    <col min="14368" max="14368" width="12.6640625" style="1" customWidth="1"/>
    <col min="14369" max="14369" width="0" style="1" hidden="1" customWidth="1"/>
    <col min="14370" max="14370" width="5.33203125" style="1" customWidth="1"/>
    <col min="14371" max="14371" width="0" style="1" hidden="1" customWidth="1"/>
    <col min="14372" max="14372" width="17" style="1" customWidth="1"/>
    <col min="14373" max="14373" width="6.33203125" style="1" customWidth="1"/>
    <col min="14374" max="14374" width="0" style="1" hidden="1" customWidth="1"/>
    <col min="14375" max="14375" width="14.33203125" style="1" customWidth="1"/>
    <col min="14376" max="14376" width="7.5546875" style="1" customWidth="1"/>
    <col min="14377" max="14377" width="0" style="1" hidden="1" customWidth="1"/>
    <col min="14378" max="14379" width="14.33203125" style="1" customWidth="1"/>
    <col min="14380" max="14380" width="20.88671875" style="1" customWidth="1"/>
    <col min="14381" max="14381" width="14.44140625" style="1" customWidth="1"/>
    <col min="14382" max="14382" width="15" style="1" customWidth="1"/>
    <col min="14383" max="14383" width="2.6640625" style="1" customWidth="1"/>
    <col min="14384" max="14384" width="11.6640625" style="1" customWidth="1"/>
    <col min="14385" max="14385" width="11.5546875" style="1" customWidth="1"/>
    <col min="14386" max="14386" width="2.33203125" style="1" customWidth="1"/>
    <col min="14387" max="14387" width="41" style="1" customWidth="1"/>
    <col min="14388" max="14388" width="14.33203125" style="1" customWidth="1"/>
    <col min="14389" max="14390" width="11.5546875" style="1" customWidth="1"/>
    <col min="14391" max="14391" width="21.88671875" style="1" customWidth="1"/>
    <col min="14392" max="14583" width="11.5546875" style="1"/>
    <col min="14584" max="14584" width="21.88671875" style="1" customWidth="1"/>
    <col min="14585" max="14585" width="13.88671875" style="1" customWidth="1"/>
    <col min="14586" max="14586" width="38.6640625" style="1" customWidth="1"/>
    <col min="14587" max="14587" width="3" style="1" bestFit="1" customWidth="1"/>
    <col min="14588" max="14588" width="32.33203125" style="1" customWidth="1"/>
    <col min="14589" max="14589" width="46.33203125" style="1" customWidth="1"/>
    <col min="14590" max="14590" width="19" style="1" customWidth="1"/>
    <col min="14591" max="14591" width="0" style="1" hidden="1" customWidth="1"/>
    <col min="14592" max="14592" width="17.6640625" style="1" customWidth="1"/>
    <col min="14593" max="14593" width="0" style="1" hidden="1" customWidth="1"/>
    <col min="14594" max="14594" width="22.33203125" style="1" customWidth="1"/>
    <col min="14595" max="14595" width="5.33203125" style="1" customWidth="1"/>
    <col min="14596" max="14596" width="36.33203125" style="1" customWidth="1"/>
    <col min="14597" max="14597" width="5.6640625" style="1" customWidth="1"/>
    <col min="14598" max="14598" width="0" style="1" hidden="1" customWidth="1"/>
    <col min="14599" max="14599" width="20.6640625" style="1" customWidth="1"/>
    <col min="14600" max="14600" width="4.88671875" style="1" customWidth="1"/>
    <col min="14601" max="14601" width="0" style="1" hidden="1" customWidth="1"/>
    <col min="14602" max="14602" width="24.6640625" style="1" customWidth="1"/>
    <col min="14603" max="14603" width="12.33203125" style="1" customWidth="1"/>
    <col min="14604" max="14604" width="0" style="1" hidden="1" customWidth="1"/>
    <col min="14605" max="14605" width="3.44140625" style="1" customWidth="1"/>
    <col min="14606" max="14606" width="0" style="1" hidden="1" customWidth="1"/>
    <col min="14607" max="14607" width="17.6640625" style="1" customWidth="1"/>
    <col min="14608" max="14608" width="3.44140625" style="1" customWidth="1"/>
    <col min="14609" max="14609" width="0" style="1" hidden="1" customWidth="1"/>
    <col min="14610" max="14610" width="23.6640625" style="1" customWidth="1"/>
    <col min="14611" max="14611" width="10" style="1" customWidth="1"/>
    <col min="14612" max="14612" width="0" style="1" hidden="1" customWidth="1"/>
    <col min="14613" max="14614" width="14.6640625" style="1" customWidth="1"/>
    <col min="14615" max="14615" width="12.88671875" style="1" customWidth="1"/>
    <col min="14616" max="14616" width="3.33203125" style="1" customWidth="1"/>
    <col min="14617" max="14617" width="30.33203125" style="1" customWidth="1"/>
    <col min="14618" max="14618" width="5" style="1" customWidth="1"/>
    <col min="14619" max="14619" width="0" style="1" hidden="1" customWidth="1"/>
    <col min="14620" max="14620" width="14.33203125" style="1" customWidth="1"/>
    <col min="14621" max="14621" width="5.6640625" style="1" customWidth="1"/>
    <col min="14622" max="14622" width="0" style="1" hidden="1" customWidth="1"/>
    <col min="14623" max="14623" width="17.33203125" style="1" customWidth="1"/>
    <col min="14624" max="14624" width="12.6640625" style="1" customWidth="1"/>
    <col min="14625" max="14625" width="0" style="1" hidden="1" customWidth="1"/>
    <col min="14626" max="14626" width="5.33203125" style="1" customWidth="1"/>
    <col min="14627" max="14627" width="0" style="1" hidden="1" customWidth="1"/>
    <col min="14628" max="14628" width="17" style="1" customWidth="1"/>
    <col min="14629" max="14629" width="6.33203125" style="1" customWidth="1"/>
    <col min="14630" max="14630" width="0" style="1" hidden="1" customWidth="1"/>
    <col min="14631" max="14631" width="14.33203125" style="1" customWidth="1"/>
    <col min="14632" max="14632" width="7.5546875" style="1" customWidth="1"/>
    <col min="14633" max="14633" width="0" style="1" hidden="1" customWidth="1"/>
    <col min="14634" max="14635" width="14.33203125" style="1" customWidth="1"/>
    <col min="14636" max="14636" width="20.88671875" style="1" customWidth="1"/>
    <col min="14637" max="14637" width="14.44140625" style="1" customWidth="1"/>
    <col min="14638" max="14638" width="15" style="1" customWidth="1"/>
    <col min="14639" max="14639" width="2.6640625" style="1" customWidth="1"/>
    <col min="14640" max="14640" width="11.6640625" style="1" customWidth="1"/>
    <col min="14641" max="14641" width="11.5546875" style="1" customWidth="1"/>
    <col min="14642" max="14642" width="2.33203125" style="1" customWidth="1"/>
    <col min="14643" max="14643" width="41" style="1" customWidth="1"/>
    <col min="14644" max="14644" width="14.33203125" style="1" customWidth="1"/>
    <col min="14645" max="14646" width="11.5546875" style="1" customWidth="1"/>
    <col min="14647" max="14647" width="21.88671875" style="1" customWidth="1"/>
    <col min="14648" max="14839" width="11.5546875" style="1"/>
    <col min="14840" max="14840" width="21.88671875" style="1" customWidth="1"/>
    <col min="14841" max="14841" width="13.88671875" style="1" customWidth="1"/>
    <col min="14842" max="14842" width="38.6640625" style="1" customWidth="1"/>
    <col min="14843" max="14843" width="3" style="1" bestFit="1" customWidth="1"/>
    <col min="14844" max="14844" width="32.33203125" style="1" customWidth="1"/>
    <col min="14845" max="14845" width="46.33203125" style="1" customWidth="1"/>
    <col min="14846" max="14846" width="19" style="1" customWidth="1"/>
    <col min="14847" max="14847" width="0" style="1" hidden="1" customWidth="1"/>
    <col min="14848" max="14848" width="17.6640625" style="1" customWidth="1"/>
    <col min="14849" max="14849" width="0" style="1" hidden="1" customWidth="1"/>
    <col min="14850" max="14850" width="22.33203125" style="1" customWidth="1"/>
    <col min="14851" max="14851" width="5.33203125" style="1" customWidth="1"/>
    <col min="14852" max="14852" width="36.33203125" style="1" customWidth="1"/>
    <col min="14853" max="14853" width="5.6640625" style="1" customWidth="1"/>
    <col min="14854" max="14854" width="0" style="1" hidden="1" customWidth="1"/>
    <col min="14855" max="14855" width="20.6640625" style="1" customWidth="1"/>
    <col min="14856" max="14856" width="4.88671875" style="1" customWidth="1"/>
    <col min="14857" max="14857" width="0" style="1" hidden="1" customWidth="1"/>
    <col min="14858" max="14858" width="24.6640625" style="1" customWidth="1"/>
    <col min="14859" max="14859" width="12.33203125" style="1" customWidth="1"/>
    <col min="14860" max="14860" width="0" style="1" hidden="1" customWidth="1"/>
    <col min="14861" max="14861" width="3.44140625" style="1" customWidth="1"/>
    <col min="14862" max="14862" width="0" style="1" hidden="1" customWidth="1"/>
    <col min="14863" max="14863" width="17.6640625" style="1" customWidth="1"/>
    <col min="14864" max="14864" width="3.44140625" style="1" customWidth="1"/>
    <col min="14865" max="14865" width="0" style="1" hidden="1" customWidth="1"/>
    <col min="14866" max="14866" width="23.6640625" style="1" customWidth="1"/>
    <col min="14867" max="14867" width="10" style="1" customWidth="1"/>
    <col min="14868" max="14868" width="0" style="1" hidden="1" customWidth="1"/>
    <col min="14869" max="14870" width="14.6640625" style="1" customWidth="1"/>
    <col min="14871" max="14871" width="12.88671875" style="1" customWidth="1"/>
    <col min="14872" max="14872" width="3.33203125" style="1" customWidth="1"/>
    <col min="14873" max="14873" width="30.33203125" style="1" customWidth="1"/>
    <col min="14874" max="14874" width="5" style="1" customWidth="1"/>
    <col min="14875" max="14875" width="0" style="1" hidden="1" customWidth="1"/>
    <col min="14876" max="14876" width="14.33203125" style="1" customWidth="1"/>
    <col min="14877" max="14877" width="5.6640625" style="1" customWidth="1"/>
    <col min="14878" max="14878" width="0" style="1" hidden="1" customWidth="1"/>
    <col min="14879" max="14879" width="17.33203125" style="1" customWidth="1"/>
    <col min="14880" max="14880" width="12.6640625" style="1" customWidth="1"/>
    <col min="14881" max="14881" width="0" style="1" hidden="1" customWidth="1"/>
    <col min="14882" max="14882" width="5.33203125" style="1" customWidth="1"/>
    <col min="14883" max="14883" width="0" style="1" hidden="1" customWidth="1"/>
    <col min="14884" max="14884" width="17" style="1" customWidth="1"/>
    <col min="14885" max="14885" width="6.33203125" style="1" customWidth="1"/>
    <col min="14886" max="14886" width="0" style="1" hidden="1" customWidth="1"/>
    <col min="14887" max="14887" width="14.33203125" style="1" customWidth="1"/>
    <col min="14888" max="14888" width="7.5546875" style="1" customWidth="1"/>
    <col min="14889" max="14889" width="0" style="1" hidden="1" customWidth="1"/>
    <col min="14890" max="14891" width="14.33203125" style="1" customWidth="1"/>
    <col min="14892" max="14892" width="20.88671875" style="1" customWidth="1"/>
    <col min="14893" max="14893" width="14.44140625" style="1" customWidth="1"/>
    <col min="14894" max="14894" width="15" style="1" customWidth="1"/>
    <col min="14895" max="14895" width="2.6640625" style="1" customWidth="1"/>
    <col min="14896" max="14896" width="11.6640625" style="1" customWidth="1"/>
    <col min="14897" max="14897" width="11.5546875" style="1" customWidth="1"/>
    <col min="14898" max="14898" width="2.33203125" style="1" customWidth="1"/>
    <col min="14899" max="14899" width="41" style="1" customWidth="1"/>
    <col min="14900" max="14900" width="14.33203125" style="1" customWidth="1"/>
    <col min="14901" max="14902" width="11.5546875" style="1" customWidth="1"/>
    <col min="14903" max="14903" width="21.88671875" style="1" customWidth="1"/>
    <col min="14904" max="15095" width="11.5546875" style="1"/>
    <col min="15096" max="15096" width="21.88671875" style="1" customWidth="1"/>
    <col min="15097" max="15097" width="13.88671875" style="1" customWidth="1"/>
    <col min="15098" max="15098" width="38.6640625" style="1" customWidth="1"/>
    <col min="15099" max="15099" width="3" style="1" bestFit="1" customWidth="1"/>
    <col min="15100" max="15100" width="32.33203125" style="1" customWidth="1"/>
    <col min="15101" max="15101" width="46.33203125" style="1" customWidth="1"/>
    <col min="15102" max="15102" width="19" style="1" customWidth="1"/>
    <col min="15103" max="15103" width="0" style="1" hidden="1" customWidth="1"/>
    <col min="15104" max="15104" width="17.6640625" style="1" customWidth="1"/>
    <col min="15105" max="15105" width="0" style="1" hidden="1" customWidth="1"/>
    <col min="15106" max="15106" width="22.33203125" style="1" customWidth="1"/>
    <col min="15107" max="15107" width="5.33203125" style="1" customWidth="1"/>
    <col min="15108" max="15108" width="36.33203125" style="1" customWidth="1"/>
    <col min="15109" max="15109" width="5.6640625" style="1" customWidth="1"/>
    <col min="15110" max="15110" width="0" style="1" hidden="1" customWidth="1"/>
    <col min="15111" max="15111" width="20.6640625" style="1" customWidth="1"/>
    <col min="15112" max="15112" width="4.88671875" style="1" customWidth="1"/>
    <col min="15113" max="15113" width="0" style="1" hidden="1" customWidth="1"/>
    <col min="15114" max="15114" width="24.6640625" style="1" customWidth="1"/>
    <col min="15115" max="15115" width="12.33203125" style="1" customWidth="1"/>
    <col min="15116" max="15116" width="0" style="1" hidden="1" customWidth="1"/>
    <col min="15117" max="15117" width="3.44140625" style="1" customWidth="1"/>
    <col min="15118" max="15118" width="0" style="1" hidden="1" customWidth="1"/>
    <col min="15119" max="15119" width="17.6640625" style="1" customWidth="1"/>
    <col min="15120" max="15120" width="3.44140625" style="1" customWidth="1"/>
    <col min="15121" max="15121" width="0" style="1" hidden="1" customWidth="1"/>
    <col min="15122" max="15122" width="23.6640625" style="1" customWidth="1"/>
    <col min="15123" max="15123" width="10" style="1" customWidth="1"/>
    <col min="15124" max="15124" width="0" style="1" hidden="1" customWidth="1"/>
    <col min="15125" max="15126" width="14.6640625" style="1" customWidth="1"/>
    <col min="15127" max="15127" width="12.88671875" style="1" customWidth="1"/>
    <col min="15128" max="15128" width="3.33203125" style="1" customWidth="1"/>
    <col min="15129" max="15129" width="30.33203125" style="1" customWidth="1"/>
    <col min="15130" max="15130" width="5" style="1" customWidth="1"/>
    <col min="15131" max="15131" width="0" style="1" hidden="1" customWidth="1"/>
    <col min="15132" max="15132" width="14.33203125" style="1" customWidth="1"/>
    <col min="15133" max="15133" width="5.6640625" style="1" customWidth="1"/>
    <col min="15134" max="15134" width="0" style="1" hidden="1" customWidth="1"/>
    <col min="15135" max="15135" width="17.33203125" style="1" customWidth="1"/>
    <col min="15136" max="15136" width="12.6640625" style="1" customWidth="1"/>
    <col min="15137" max="15137" width="0" style="1" hidden="1" customWidth="1"/>
    <col min="15138" max="15138" width="5.33203125" style="1" customWidth="1"/>
    <col min="15139" max="15139" width="0" style="1" hidden="1" customWidth="1"/>
    <col min="15140" max="15140" width="17" style="1" customWidth="1"/>
    <col min="15141" max="15141" width="6.33203125" style="1" customWidth="1"/>
    <col min="15142" max="15142" width="0" style="1" hidden="1" customWidth="1"/>
    <col min="15143" max="15143" width="14.33203125" style="1" customWidth="1"/>
    <col min="15144" max="15144" width="7.5546875" style="1" customWidth="1"/>
    <col min="15145" max="15145" width="0" style="1" hidden="1" customWidth="1"/>
    <col min="15146" max="15147" width="14.33203125" style="1" customWidth="1"/>
    <col min="15148" max="15148" width="20.88671875" style="1" customWidth="1"/>
    <col min="15149" max="15149" width="14.44140625" style="1" customWidth="1"/>
    <col min="15150" max="15150" width="15" style="1" customWidth="1"/>
    <col min="15151" max="15151" width="2.6640625" style="1" customWidth="1"/>
    <col min="15152" max="15152" width="11.6640625" style="1" customWidth="1"/>
    <col min="15153" max="15153" width="11.5546875" style="1" customWidth="1"/>
    <col min="15154" max="15154" width="2.33203125" style="1" customWidth="1"/>
    <col min="15155" max="15155" width="41" style="1" customWidth="1"/>
    <col min="15156" max="15156" width="14.33203125" style="1" customWidth="1"/>
    <col min="15157" max="15158" width="11.5546875" style="1" customWidth="1"/>
    <col min="15159" max="15159" width="21.88671875" style="1" customWidth="1"/>
    <col min="15160" max="15351" width="11.5546875" style="1"/>
    <col min="15352" max="15352" width="21.88671875" style="1" customWidth="1"/>
    <col min="15353" max="15353" width="13.88671875" style="1" customWidth="1"/>
    <col min="15354" max="15354" width="38.6640625" style="1" customWidth="1"/>
    <col min="15355" max="15355" width="3" style="1" bestFit="1" customWidth="1"/>
    <col min="15356" max="15356" width="32.33203125" style="1" customWidth="1"/>
    <col min="15357" max="15357" width="46.33203125" style="1" customWidth="1"/>
    <col min="15358" max="15358" width="19" style="1" customWidth="1"/>
    <col min="15359" max="15359" width="0" style="1" hidden="1" customWidth="1"/>
    <col min="15360" max="15360" width="17.6640625" style="1" customWidth="1"/>
    <col min="15361" max="15361" width="0" style="1" hidden="1" customWidth="1"/>
    <col min="15362" max="15362" width="22.33203125" style="1" customWidth="1"/>
    <col min="15363" max="15363" width="5.33203125" style="1" customWidth="1"/>
    <col min="15364" max="15364" width="36.33203125" style="1" customWidth="1"/>
    <col min="15365" max="15365" width="5.6640625" style="1" customWidth="1"/>
    <col min="15366" max="15366" width="0" style="1" hidden="1" customWidth="1"/>
    <col min="15367" max="15367" width="20.6640625" style="1" customWidth="1"/>
    <col min="15368" max="15368" width="4.88671875" style="1" customWidth="1"/>
    <col min="15369" max="15369" width="0" style="1" hidden="1" customWidth="1"/>
    <col min="15370" max="15370" width="24.6640625" style="1" customWidth="1"/>
    <col min="15371" max="15371" width="12.33203125" style="1" customWidth="1"/>
    <col min="15372" max="15372" width="0" style="1" hidden="1" customWidth="1"/>
    <col min="15373" max="15373" width="3.44140625" style="1" customWidth="1"/>
    <col min="15374" max="15374" width="0" style="1" hidden="1" customWidth="1"/>
    <col min="15375" max="15375" width="17.6640625" style="1" customWidth="1"/>
    <col min="15376" max="15376" width="3.44140625" style="1" customWidth="1"/>
    <col min="15377" max="15377" width="0" style="1" hidden="1" customWidth="1"/>
    <col min="15378" max="15378" width="23.6640625" style="1" customWidth="1"/>
    <col min="15379" max="15379" width="10" style="1" customWidth="1"/>
    <col min="15380" max="15380" width="0" style="1" hidden="1" customWidth="1"/>
    <col min="15381" max="15382" width="14.6640625" style="1" customWidth="1"/>
    <col min="15383" max="15383" width="12.88671875" style="1" customWidth="1"/>
    <col min="15384" max="15384" width="3.33203125" style="1" customWidth="1"/>
    <col min="15385" max="15385" width="30.33203125" style="1" customWidth="1"/>
    <col min="15386" max="15386" width="5" style="1" customWidth="1"/>
    <col min="15387" max="15387" width="0" style="1" hidden="1" customWidth="1"/>
    <col min="15388" max="15388" width="14.33203125" style="1" customWidth="1"/>
    <col min="15389" max="15389" width="5.6640625" style="1" customWidth="1"/>
    <col min="15390" max="15390" width="0" style="1" hidden="1" customWidth="1"/>
    <col min="15391" max="15391" width="17.33203125" style="1" customWidth="1"/>
    <col min="15392" max="15392" width="12.6640625" style="1" customWidth="1"/>
    <col min="15393" max="15393" width="0" style="1" hidden="1" customWidth="1"/>
    <col min="15394" max="15394" width="5.33203125" style="1" customWidth="1"/>
    <col min="15395" max="15395" width="0" style="1" hidden="1" customWidth="1"/>
    <col min="15396" max="15396" width="17" style="1" customWidth="1"/>
    <col min="15397" max="15397" width="6.33203125" style="1" customWidth="1"/>
    <col min="15398" max="15398" width="0" style="1" hidden="1" customWidth="1"/>
    <col min="15399" max="15399" width="14.33203125" style="1" customWidth="1"/>
    <col min="15400" max="15400" width="7.5546875" style="1" customWidth="1"/>
    <col min="15401" max="15401" width="0" style="1" hidden="1" customWidth="1"/>
    <col min="15402" max="15403" width="14.33203125" style="1" customWidth="1"/>
    <col min="15404" max="15404" width="20.88671875" style="1" customWidth="1"/>
    <col min="15405" max="15405" width="14.44140625" style="1" customWidth="1"/>
    <col min="15406" max="15406" width="15" style="1" customWidth="1"/>
    <col min="15407" max="15407" width="2.6640625" style="1" customWidth="1"/>
    <col min="15408" max="15408" width="11.6640625" style="1" customWidth="1"/>
    <col min="15409" max="15409" width="11.5546875" style="1" customWidth="1"/>
    <col min="15410" max="15410" width="2.33203125" style="1" customWidth="1"/>
    <col min="15411" max="15411" width="41" style="1" customWidth="1"/>
    <col min="15412" max="15412" width="14.33203125" style="1" customWidth="1"/>
    <col min="15413" max="15414" width="11.5546875" style="1" customWidth="1"/>
    <col min="15415" max="15415" width="21.88671875" style="1" customWidth="1"/>
    <col min="15416" max="15607" width="11.5546875" style="1"/>
    <col min="15608" max="15608" width="21.88671875" style="1" customWidth="1"/>
    <col min="15609" max="15609" width="13.88671875" style="1" customWidth="1"/>
    <col min="15610" max="15610" width="38.6640625" style="1" customWidth="1"/>
    <col min="15611" max="15611" width="3" style="1" bestFit="1" customWidth="1"/>
    <col min="15612" max="15612" width="32.33203125" style="1" customWidth="1"/>
    <col min="15613" max="15613" width="46.33203125" style="1" customWidth="1"/>
    <col min="15614" max="15614" width="19" style="1" customWidth="1"/>
    <col min="15615" max="15615" width="0" style="1" hidden="1" customWidth="1"/>
    <col min="15616" max="15616" width="17.6640625" style="1" customWidth="1"/>
    <col min="15617" max="15617" width="0" style="1" hidden="1" customWidth="1"/>
    <col min="15618" max="15618" width="22.33203125" style="1" customWidth="1"/>
    <col min="15619" max="15619" width="5.33203125" style="1" customWidth="1"/>
    <col min="15620" max="15620" width="36.33203125" style="1" customWidth="1"/>
    <col min="15621" max="15621" width="5.6640625" style="1" customWidth="1"/>
    <col min="15622" max="15622" width="0" style="1" hidden="1" customWidth="1"/>
    <col min="15623" max="15623" width="20.6640625" style="1" customWidth="1"/>
    <col min="15624" max="15624" width="4.88671875" style="1" customWidth="1"/>
    <col min="15625" max="15625" width="0" style="1" hidden="1" customWidth="1"/>
    <col min="15626" max="15626" width="24.6640625" style="1" customWidth="1"/>
    <col min="15627" max="15627" width="12.33203125" style="1" customWidth="1"/>
    <col min="15628" max="15628" width="0" style="1" hidden="1" customWidth="1"/>
    <col min="15629" max="15629" width="3.44140625" style="1" customWidth="1"/>
    <col min="15630" max="15630" width="0" style="1" hidden="1" customWidth="1"/>
    <col min="15631" max="15631" width="17.6640625" style="1" customWidth="1"/>
    <col min="15632" max="15632" width="3.44140625" style="1" customWidth="1"/>
    <col min="15633" max="15633" width="0" style="1" hidden="1" customWidth="1"/>
    <col min="15634" max="15634" width="23.6640625" style="1" customWidth="1"/>
    <col min="15635" max="15635" width="10" style="1" customWidth="1"/>
    <col min="15636" max="15636" width="0" style="1" hidden="1" customWidth="1"/>
    <col min="15637" max="15638" width="14.6640625" style="1" customWidth="1"/>
    <col min="15639" max="15639" width="12.88671875" style="1" customWidth="1"/>
    <col min="15640" max="15640" width="3.33203125" style="1" customWidth="1"/>
    <col min="15641" max="15641" width="30.33203125" style="1" customWidth="1"/>
    <col min="15642" max="15642" width="5" style="1" customWidth="1"/>
    <col min="15643" max="15643" width="0" style="1" hidden="1" customWidth="1"/>
    <col min="15644" max="15644" width="14.33203125" style="1" customWidth="1"/>
    <col min="15645" max="15645" width="5.6640625" style="1" customWidth="1"/>
    <col min="15646" max="15646" width="0" style="1" hidden="1" customWidth="1"/>
    <col min="15647" max="15647" width="17.33203125" style="1" customWidth="1"/>
    <col min="15648" max="15648" width="12.6640625" style="1" customWidth="1"/>
    <col min="15649" max="15649" width="0" style="1" hidden="1" customWidth="1"/>
    <col min="15650" max="15650" width="5.33203125" style="1" customWidth="1"/>
    <col min="15651" max="15651" width="0" style="1" hidden="1" customWidth="1"/>
    <col min="15652" max="15652" width="17" style="1" customWidth="1"/>
    <col min="15653" max="15653" width="6.33203125" style="1" customWidth="1"/>
    <col min="15654" max="15654" width="0" style="1" hidden="1" customWidth="1"/>
    <col min="15655" max="15655" width="14.33203125" style="1" customWidth="1"/>
    <col min="15656" max="15656" width="7.5546875" style="1" customWidth="1"/>
    <col min="15657" max="15657" width="0" style="1" hidden="1" customWidth="1"/>
    <col min="15658" max="15659" width="14.33203125" style="1" customWidth="1"/>
    <col min="15660" max="15660" width="20.88671875" style="1" customWidth="1"/>
    <col min="15661" max="15661" width="14.44140625" style="1" customWidth="1"/>
    <col min="15662" max="15662" width="15" style="1" customWidth="1"/>
    <col min="15663" max="15663" width="2.6640625" style="1" customWidth="1"/>
    <col min="15664" max="15664" width="11.6640625" style="1" customWidth="1"/>
    <col min="15665" max="15665" width="11.5546875" style="1" customWidth="1"/>
    <col min="15666" max="15666" width="2.33203125" style="1" customWidth="1"/>
    <col min="15667" max="15667" width="41" style="1" customWidth="1"/>
    <col min="15668" max="15668" width="14.33203125" style="1" customWidth="1"/>
    <col min="15669" max="15670" width="11.5546875" style="1" customWidth="1"/>
    <col min="15671" max="15671" width="21.88671875" style="1" customWidth="1"/>
    <col min="15672" max="15863" width="11.5546875" style="1"/>
    <col min="15864" max="15864" width="21.88671875" style="1" customWidth="1"/>
    <col min="15865" max="15865" width="13.88671875" style="1" customWidth="1"/>
    <col min="15866" max="15866" width="38.6640625" style="1" customWidth="1"/>
    <col min="15867" max="15867" width="3" style="1" bestFit="1" customWidth="1"/>
    <col min="15868" max="15868" width="32.33203125" style="1" customWidth="1"/>
    <col min="15869" max="15869" width="46.33203125" style="1" customWidth="1"/>
    <col min="15870" max="15870" width="19" style="1" customWidth="1"/>
    <col min="15871" max="15871" width="0" style="1" hidden="1" customWidth="1"/>
    <col min="15872" max="15872" width="17.6640625" style="1" customWidth="1"/>
    <col min="15873" max="15873" width="0" style="1" hidden="1" customWidth="1"/>
    <col min="15874" max="15874" width="22.33203125" style="1" customWidth="1"/>
    <col min="15875" max="15875" width="5.33203125" style="1" customWidth="1"/>
    <col min="15876" max="15876" width="36.33203125" style="1" customWidth="1"/>
    <col min="15877" max="15877" width="5.6640625" style="1" customWidth="1"/>
    <col min="15878" max="15878" width="0" style="1" hidden="1" customWidth="1"/>
    <col min="15879" max="15879" width="20.6640625" style="1" customWidth="1"/>
    <col min="15880" max="15880" width="4.88671875" style="1" customWidth="1"/>
    <col min="15881" max="15881" width="0" style="1" hidden="1" customWidth="1"/>
    <col min="15882" max="15882" width="24.6640625" style="1" customWidth="1"/>
    <col min="15883" max="15883" width="12.33203125" style="1" customWidth="1"/>
    <col min="15884" max="15884" width="0" style="1" hidden="1" customWidth="1"/>
    <col min="15885" max="15885" width="3.44140625" style="1" customWidth="1"/>
    <col min="15886" max="15886" width="0" style="1" hidden="1" customWidth="1"/>
    <col min="15887" max="15887" width="17.6640625" style="1" customWidth="1"/>
    <col min="15888" max="15888" width="3.44140625" style="1" customWidth="1"/>
    <col min="15889" max="15889" width="0" style="1" hidden="1" customWidth="1"/>
    <col min="15890" max="15890" width="23.6640625" style="1" customWidth="1"/>
    <col min="15891" max="15891" width="10" style="1" customWidth="1"/>
    <col min="15892" max="15892" width="0" style="1" hidden="1" customWidth="1"/>
    <col min="15893" max="15894" width="14.6640625" style="1" customWidth="1"/>
    <col min="15895" max="15895" width="12.88671875" style="1" customWidth="1"/>
    <col min="15896" max="15896" width="3.33203125" style="1" customWidth="1"/>
    <col min="15897" max="15897" width="30.33203125" style="1" customWidth="1"/>
    <col min="15898" max="15898" width="5" style="1" customWidth="1"/>
    <col min="15899" max="15899" width="0" style="1" hidden="1" customWidth="1"/>
    <col min="15900" max="15900" width="14.33203125" style="1" customWidth="1"/>
    <col min="15901" max="15901" width="5.6640625" style="1" customWidth="1"/>
    <col min="15902" max="15902" width="0" style="1" hidden="1" customWidth="1"/>
    <col min="15903" max="15903" width="17.33203125" style="1" customWidth="1"/>
    <col min="15904" max="15904" width="12.6640625" style="1" customWidth="1"/>
    <col min="15905" max="15905" width="0" style="1" hidden="1" customWidth="1"/>
    <col min="15906" max="15906" width="5.33203125" style="1" customWidth="1"/>
    <col min="15907" max="15907" width="0" style="1" hidden="1" customWidth="1"/>
    <col min="15908" max="15908" width="17" style="1" customWidth="1"/>
    <col min="15909" max="15909" width="6.33203125" style="1" customWidth="1"/>
    <col min="15910" max="15910" width="0" style="1" hidden="1" customWidth="1"/>
    <col min="15911" max="15911" width="14.33203125" style="1" customWidth="1"/>
    <col min="15912" max="15912" width="7.5546875" style="1" customWidth="1"/>
    <col min="15913" max="15913" width="0" style="1" hidden="1" customWidth="1"/>
    <col min="15914" max="15915" width="14.33203125" style="1" customWidth="1"/>
    <col min="15916" max="15916" width="20.88671875" style="1" customWidth="1"/>
    <col min="15917" max="15917" width="14.44140625" style="1" customWidth="1"/>
    <col min="15918" max="15918" width="15" style="1" customWidth="1"/>
    <col min="15919" max="15919" width="2.6640625" style="1" customWidth="1"/>
    <col min="15920" max="15920" width="11.6640625" style="1" customWidth="1"/>
    <col min="15921" max="15921" width="11.5546875" style="1" customWidth="1"/>
    <col min="15922" max="15922" width="2.33203125" style="1" customWidth="1"/>
    <col min="15923" max="15923" width="41" style="1" customWidth="1"/>
    <col min="15924" max="15924" width="14.33203125" style="1" customWidth="1"/>
    <col min="15925" max="15926" width="11.5546875" style="1" customWidth="1"/>
    <col min="15927" max="15927" width="21.88671875" style="1" customWidth="1"/>
    <col min="15928" max="16119" width="11.5546875" style="1"/>
    <col min="16120" max="16120" width="21.88671875" style="1" customWidth="1"/>
    <col min="16121" max="16121" width="13.88671875" style="1" customWidth="1"/>
    <col min="16122" max="16122" width="38.6640625" style="1" customWidth="1"/>
    <col min="16123" max="16123" width="3" style="1" bestFit="1" customWidth="1"/>
    <col min="16124" max="16124" width="32.33203125" style="1" customWidth="1"/>
    <col min="16125" max="16125" width="46.33203125" style="1" customWidth="1"/>
    <col min="16126" max="16126" width="19" style="1" customWidth="1"/>
    <col min="16127" max="16127" width="0" style="1" hidden="1" customWidth="1"/>
    <col min="16128" max="16128" width="17.6640625" style="1" customWidth="1"/>
    <col min="16129" max="16129" width="0" style="1" hidden="1" customWidth="1"/>
    <col min="16130" max="16130" width="22.33203125" style="1" customWidth="1"/>
    <col min="16131" max="16131" width="5.33203125" style="1" customWidth="1"/>
    <col min="16132" max="16132" width="36.33203125" style="1" customWidth="1"/>
    <col min="16133" max="16133" width="5.6640625" style="1" customWidth="1"/>
    <col min="16134" max="16134" width="0" style="1" hidden="1" customWidth="1"/>
    <col min="16135" max="16135" width="20.6640625" style="1" customWidth="1"/>
    <col min="16136" max="16136" width="4.88671875" style="1" customWidth="1"/>
    <col min="16137" max="16137" width="0" style="1" hidden="1" customWidth="1"/>
    <col min="16138" max="16138" width="24.6640625" style="1" customWidth="1"/>
    <col min="16139" max="16139" width="12.33203125" style="1" customWidth="1"/>
    <col min="16140" max="16140" width="0" style="1" hidden="1" customWidth="1"/>
    <col min="16141" max="16141" width="3.44140625" style="1" customWidth="1"/>
    <col min="16142" max="16142" width="0" style="1" hidden="1" customWidth="1"/>
    <col min="16143" max="16143" width="17.6640625" style="1" customWidth="1"/>
    <col min="16144" max="16144" width="3.44140625" style="1" customWidth="1"/>
    <col min="16145" max="16145" width="0" style="1" hidden="1" customWidth="1"/>
    <col min="16146" max="16146" width="23.6640625" style="1" customWidth="1"/>
    <col min="16147" max="16147" width="10" style="1" customWidth="1"/>
    <col min="16148" max="16148" width="0" style="1" hidden="1" customWidth="1"/>
    <col min="16149" max="16150" width="14.6640625" style="1" customWidth="1"/>
    <col min="16151" max="16151" width="12.88671875" style="1" customWidth="1"/>
    <col min="16152" max="16152" width="3.33203125" style="1" customWidth="1"/>
    <col min="16153" max="16153" width="30.33203125" style="1" customWidth="1"/>
    <col min="16154" max="16154" width="5" style="1" customWidth="1"/>
    <col min="16155" max="16155" width="0" style="1" hidden="1" customWidth="1"/>
    <col min="16156" max="16156" width="14.33203125" style="1" customWidth="1"/>
    <col min="16157" max="16157" width="5.6640625" style="1" customWidth="1"/>
    <col min="16158" max="16158" width="0" style="1" hidden="1" customWidth="1"/>
    <col min="16159" max="16159" width="17.33203125" style="1" customWidth="1"/>
    <col min="16160" max="16160" width="12.6640625" style="1" customWidth="1"/>
    <col min="16161" max="16161" width="0" style="1" hidden="1" customWidth="1"/>
    <col min="16162" max="16162" width="5.33203125" style="1" customWidth="1"/>
    <col min="16163" max="16163" width="0" style="1" hidden="1" customWidth="1"/>
    <col min="16164" max="16164" width="17" style="1" customWidth="1"/>
    <col min="16165" max="16165" width="6.33203125" style="1" customWidth="1"/>
    <col min="16166" max="16166" width="0" style="1" hidden="1" customWidth="1"/>
    <col min="16167" max="16167" width="14.33203125" style="1" customWidth="1"/>
    <col min="16168" max="16168" width="7.5546875" style="1" customWidth="1"/>
    <col min="16169" max="16169" width="0" style="1" hidden="1" customWidth="1"/>
    <col min="16170" max="16171" width="14.33203125" style="1" customWidth="1"/>
    <col min="16172" max="16172" width="20.88671875" style="1" customWidth="1"/>
    <col min="16173" max="16173" width="14.44140625" style="1" customWidth="1"/>
    <col min="16174" max="16174" width="15" style="1" customWidth="1"/>
    <col min="16175" max="16175" width="2.6640625" style="1" customWidth="1"/>
    <col min="16176" max="16176" width="11.6640625" style="1" customWidth="1"/>
    <col min="16177" max="16177" width="11.5546875" style="1" customWidth="1"/>
    <col min="16178" max="16178" width="2.33203125" style="1" customWidth="1"/>
    <col min="16179" max="16179" width="41" style="1" customWidth="1"/>
    <col min="16180" max="16180" width="14.33203125" style="1" customWidth="1"/>
    <col min="16181" max="16182" width="11.5546875" style="1" customWidth="1"/>
    <col min="16183" max="16183" width="21.88671875" style="1" customWidth="1"/>
    <col min="16184" max="16377" width="11.5546875" style="1"/>
    <col min="16378" max="16384" width="11.5546875" style="1" customWidth="1"/>
  </cols>
  <sheetData>
    <row r="1" spans="1:62" ht="18.7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157"/>
      <c r="AV1" s="375" t="s">
        <v>158</v>
      </c>
      <c r="AW1" s="375"/>
      <c r="AX1" s="375"/>
      <c r="AY1" s="371" t="s">
        <v>159</v>
      </c>
      <c r="AZ1" s="371"/>
      <c r="BA1" s="371"/>
      <c r="BB1" s="371"/>
      <c r="BC1" s="371"/>
      <c r="BD1" s="371"/>
      <c r="BE1" s="371"/>
      <c r="BF1" s="371"/>
      <c r="BG1" s="371"/>
      <c r="BH1" s="371"/>
      <c r="BI1" s="371"/>
      <c r="BJ1" s="371"/>
    </row>
    <row r="2" spans="1:62" ht="18"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72"/>
    </row>
    <row r="3" spans="1:62" s="21" customFormat="1" ht="51" customHeight="1" x14ac:dyDescent="0.3">
      <c r="A3" s="49" t="s">
        <v>171</v>
      </c>
      <c r="B3" s="165" t="s">
        <v>125</v>
      </c>
      <c r="C3" s="165" t="s">
        <v>6</v>
      </c>
      <c r="D3" s="165" t="s">
        <v>1</v>
      </c>
      <c r="E3" s="165" t="s">
        <v>2</v>
      </c>
      <c r="F3" s="165" t="s">
        <v>172</v>
      </c>
      <c r="G3" s="358" t="s">
        <v>173</v>
      </c>
      <c r="H3" s="358"/>
      <c r="I3" s="165" t="s">
        <v>174</v>
      </c>
      <c r="J3" s="165" t="s">
        <v>16</v>
      </c>
      <c r="K3" s="165" t="s">
        <v>175</v>
      </c>
      <c r="L3" s="165" t="s">
        <v>176</v>
      </c>
      <c r="M3" s="165" t="s">
        <v>13</v>
      </c>
      <c r="N3" s="165" t="s">
        <v>151</v>
      </c>
      <c r="O3" s="165" t="s">
        <v>14</v>
      </c>
      <c r="P3" s="165" t="s">
        <v>151</v>
      </c>
      <c r="Q3" s="165" t="s">
        <v>15</v>
      </c>
      <c r="R3" s="165" t="s">
        <v>151</v>
      </c>
      <c r="S3" s="165" t="s">
        <v>177</v>
      </c>
      <c r="T3" s="165" t="s">
        <v>11</v>
      </c>
      <c r="U3" s="26" t="s">
        <v>178</v>
      </c>
      <c r="V3" s="20" t="s">
        <v>179</v>
      </c>
      <c r="W3" s="26" t="s">
        <v>151</v>
      </c>
      <c r="X3" s="20" t="s">
        <v>180</v>
      </c>
      <c r="Y3" s="26" t="s">
        <v>151</v>
      </c>
      <c r="Z3" s="20" t="s">
        <v>181</v>
      </c>
      <c r="AA3" s="20" t="s">
        <v>151</v>
      </c>
      <c r="AB3" s="20" t="s">
        <v>182</v>
      </c>
      <c r="AC3" s="359"/>
      <c r="AD3" s="359"/>
      <c r="AE3" s="158" t="s">
        <v>5</v>
      </c>
      <c r="AF3" s="29" t="s">
        <v>183</v>
      </c>
      <c r="AG3" s="158" t="s">
        <v>184</v>
      </c>
      <c r="AH3" s="158" t="s">
        <v>183</v>
      </c>
      <c r="AI3" s="359"/>
      <c r="AJ3" s="158" t="s">
        <v>185</v>
      </c>
      <c r="AK3" s="359" t="s">
        <v>186</v>
      </c>
      <c r="AL3" s="359"/>
      <c r="AM3" s="359" t="s">
        <v>7</v>
      </c>
      <c r="AN3" s="359"/>
      <c r="AO3" s="359" t="s">
        <v>8</v>
      </c>
      <c r="AP3" s="359"/>
      <c r="AQ3" s="158" t="s">
        <v>187</v>
      </c>
      <c r="AR3" s="359" t="s">
        <v>127</v>
      </c>
      <c r="AS3" s="359"/>
      <c r="AT3" s="158" t="s">
        <v>188</v>
      </c>
      <c r="AU3" s="359"/>
      <c r="AV3" s="359"/>
      <c r="AW3" s="359"/>
      <c r="AX3" s="359"/>
      <c r="AY3" s="373"/>
      <c r="AZ3" s="373"/>
      <c r="BA3" s="373"/>
      <c r="BB3" s="373"/>
      <c r="BC3" s="373"/>
      <c r="BD3" s="373"/>
      <c r="BE3" s="156" t="s">
        <v>189</v>
      </c>
      <c r="BF3" s="156" t="s">
        <v>190</v>
      </c>
      <c r="BG3" s="156" t="s">
        <v>189</v>
      </c>
      <c r="BH3" s="156" t="s">
        <v>190</v>
      </c>
      <c r="BI3" s="156" t="s">
        <v>189</v>
      </c>
      <c r="BJ3" s="156" t="s">
        <v>190</v>
      </c>
    </row>
    <row r="4" spans="1:62" ht="158.4" x14ac:dyDescent="0.3">
      <c r="A4" s="347" t="s">
        <v>240</v>
      </c>
      <c r="B4" s="349" t="s">
        <v>99</v>
      </c>
      <c r="C4" s="349" t="s">
        <v>55</v>
      </c>
      <c r="D4" s="349" t="s">
        <v>76</v>
      </c>
      <c r="E4" s="349" t="s">
        <v>77</v>
      </c>
      <c r="F4" s="351" t="s">
        <v>1252</v>
      </c>
      <c r="G4" s="470" t="s">
        <v>1524</v>
      </c>
      <c r="H4" s="349" t="s">
        <v>1254</v>
      </c>
      <c r="I4" s="349" t="s">
        <v>1255</v>
      </c>
      <c r="J4" s="349" t="s">
        <v>32</v>
      </c>
      <c r="K4" s="349">
        <v>72</v>
      </c>
      <c r="L4" s="353">
        <f>IF(J4="Diaria",+(K4/360),IF(J4="Mensual",+(K4/12),IF(J4="Bimestral",+(K4/6),IF(J4="Trimestral",+(K4/4),IF(J4="Semestral",+(K4/2),IF(J4="Anual",+(K4/1),""))))))</f>
        <v>0.2</v>
      </c>
      <c r="M4" s="349" t="s">
        <v>70</v>
      </c>
      <c r="N4" s="34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49" t="s">
        <v>61</v>
      </c>
      <c r="P4" s="34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49" t="s">
        <v>70</v>
      </c>
      <c r="R4" s="34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43" t="s">
        <v>69</v>
      </c>
      <c r="T4" s="343" t="s">
        <v>81</v>
      </c>
      <c r="U4" s="343">
        <f>+MAX(N4,P4,R4)</f>
        <v>0.6</v>
      </c>
      <c r="V4" s="339" t="str">
        <f>IF(L4&lt;=20%,"Muy baja",IF(L4&lt;=40%,"Baja",IF(L4&lt;=60%,"Media",IF(L4&lt;=80%,"Alta",IF(L4&lt;=100%,"Muy alta",IF(L4&gt;=100%,"Muy alta",""))))))</f>
        <v>Muy baja</v>
      </c>
      <c r="W4" s="341">
        <v>0.2</v>
      </c>
      <c r="X4" s="339" t="str">
        <f>IF(U4=20%,"Leve",IF(U4=40%,"Menor",IF(U4=60%,"Moderado",IF(U4=80%,"Mayor",IF(U4=100%,"Catastrófico","")))))</f>
        <v>Moderado</v>
      </c>
      <c r="Y4" s="341">
        <v>0.6</v>
      </c>
      <c r="Z4" s="343" t="s">
        <v>53</v>
      </c>
      <c r="AA4" s="341">
        <f>IF(Z4="Bajo",25%,IF(Z4="Moderado",50%,IF(Z4="Alto",75%,IF(Z4="Extremo",100%,""))))</f>
        <v>0.5</v>
      </c>
      <c r="AB4" s="461" t="s">
        <v>1256</v>
      </c>
      <c r="AC4" s="72" t="s">
        <v>1257</v>
      </c>
      <c r="AD4" s="72" t="s">
        <v>1258</v>
      </c>
      <c r="AE4" s="72" t="s">
        <v>54</v>
      </c>
      <c r="AF4" s="30">
        <f>IF(AE4="Preventivo",25%,IF(AE4="Detectivo",15%,IF(AE4="Correctivo",10%,"")))</f>
        <v>0.25</v>
      </c>
      <c r="AG4" s="153" t="s">
        <v>199</v>
      </c>
      <c r="AH4" s="30">
        <f t="shared" ref="AH4:AH11" si="0">IF(AG4="Manual",15%,IF(AG4="Automático",25%,""))</f>
        <v>0.15</v>
      </c>
      <c r="AI4" s="30">
        <f t="shared" ref="AI4:AI11" si="1">+AH4+AF4</f>
        <v>0.4</v>
      </c>
      <c r="AJ4" s="153" t="s">
        <v>200</v>
      </c>
      <c r="AK4" s="150" t="s">
        <v>191</v>
      </c>
      <c r="AL4" s="72" t="s">
        <v>1259</v>
      </c>
      <c r="AM4" s="150" t="s">
        <v>39</v>
      </c>
      <c r="AN4" s="153" t="s">
        <v>1260</v>
      </c>
      <c r="AO4" s="153" t="s">
        <v>40</v>
      </c>
      <c r="AP4" s="153" t="s">
        <v>1261</v>
      </c>
      <c r="AQ4" s="153" t="s">
        <v>1262</v>
      </c>
      <c r="AR4" s="153" t="s">
        <v>204</v>
      </c>
      <c r="AS4" s="153" t="s">
        <v>1263</v>
      </c>
      <c r="AT4" s="153" t="s">
        <v>206</v>
      </c>
      <c r="AU4" s="153">
        <f>+AI4*AA4</f>
        <v>0.2</v>
      </c>
      <c r="AV4" s="171">
        <f>+AA4-AU4</f>
        <v>0.3</v>
      </c>
      <c r="AW4" s="343" t="str">
        <f>+IF(C4="Corrupción","Moderado",IF(AV8&lt;=25%,"Bajo",IF(AV8&lt;=50%,"Moderado",IF(AV8&lt;=75%,"Alto",IF(AV8&gt;75%,"Extremo","")))))</f>
        <v>Moderado</v>
      </c>
      <c r="AX4" s="343" t="s">
        <v>41</v>
      </c>
      <c r="AY4" s="16">
        <v>1</v>
      </c>
      <c r="AZ4" s="17" t="s">
        <v>1264</v>
      </c>
      <c r="BA4" s="174" t="s">
        <v>148</v>
      </c>
      <c r="BB4" s="177">
        <v>44197</v>
      </c>
      <c r="BC4" s="177">
        <v>44560</v>
      </c>
      <c r="BD4" s="174" t="s">
        <v>1265</v>
      </c>
      <c r="BE4" s="132">
        <v>44439</v>
      </c>
      <c r="BF4" s="136" t="s">
        <v>1266</v>
      </c>
      <c r="BG4" s="35">
        <v>44500</v>
      </c>
      <c r="BH4" s="136" t="s">
        <v>1267</v>
      </c>
      <c r="BI4" s="35">
        <v>44561</v>
      </c>
      <c r="BJ4" s="35"/>
    </row>
    <row r="5" spans="1:62" ht="96.6" x14ac:dyDescent="0.3">
      <c r="A5" s="376"/>
      <c r="B5" s="355"/>
      <c r="C5" s="355"/>
      <c r="D5" s="355"/>
      <c r="E5" s="355"/>
      <c r="F5" s="370"/>
      <c r="G5" s="411"/>
      <c r="H5" s="355"/>
      <c r="I5" s="355"/>
      <c r="J5" s="355"/>
      <c r="K5" s="355"/>
      <c r="L5" s="357"/>
      <c r="M5" s="355"/>
      <c r="N5" s="355"/>
      <c r="O5" s="355"/>
      <c r="P5" s="355"/>
      <c r="Q5" s="355"/>
      <c r="R5" s="355"/>
      <c r="S5" s="356"/>
      <c r="T5" s="356"/>
      <c r="U5" s="356"/>
      <c r="V5" s="369"/>
      <c r="W5" s="367"/>
      <c r="X5" s="369"/>
      <c r="Y5" s="367"/>
      <c r="Z5" s="356"/>
      <c r="AA5" s="367"/>
      <c r="AB5" s="462"/>
      <c r="AC5" s="71" t="s">
        <v>1268</v>
      </c>
      <c r="AD5" s="71" t="s">
        <v>1269</v>
      </c>
      <c r="AE5" s="71" t="s">
        <v>37</v>
      </c>
      <c r="AF5" s="41">
        <f t="shared" ref="AF5:AF8" si="2">IF(AE5="Preventivo",25%,IF(AE5="Detectivo",15%,IF(AE5="Correctivo",10%,"")))</f>
        <v>0.15</v>
      </c>
      <c r="AG5" s="154" t="s">
        <v>199</v>
      </c>
      <c r="AH5" s="41">
        <f t="shared" si="0"/>
        <v>0.15</v>
      </c>
      <c r="AI5" s="41">
        <f t="shared" si="1"/>
        <v>0.3</v>
      </c>
      <c r="AJ5" s="154" t="s">
        <v>200</v>
      </c>
      <c r="AK5" s="151" t="s">
        <v>191</v>
      </c>
      <c r="AL5" s="71" t="s">
        <v>1270</v>
      </c>
      <c r="AM5" s="151" t="s">
        <v>39</v>
      </c>
      <c r="AN5" s="88" t="s">
        <v>1271</v>
      </c>
      <c r="AO5" s="154" t="s">
        <v>40</v>
      </c>
      <c r="AP5" s="154" t="s">
        <v>1272</v>
      </c>
      <c r="AQ5" s="154" t="s">
        <v>1262</v>
      </c>
      <c r="AR5" s="154" t="s">
        <v>204</v>
      </c>
      <c r="AS5" s="154" t="s">
        <v>1263</v>
      </c>
      <c r="AT5" s="154" t="s">
        <v>206</v>
      </c>
      <c r="AU5" s="154">
        <f>+AV4*AI5</f>
        <v>0.09</v>
      </c>
      <c r="AV5" s="42">
        <f>+AV4-AU5</f>
        <v>0.21</v>
      </c>
      <c r="AW5" s="356"/>
      <c r="AX5" s="356"/>
      <c r="AY5" s="455">
        <v>2</v>
      </c>
      <c r="AZ5" s="462" t="s">
        <v>1273</v>
      </c>
      <c r="BA5" s="478" t="s">
        <v>148</v>
      </c>
      <c r="BB5" s="473">
        <v>44197</v>
      </c>
      <c r="BC5" s="473">
        <v>44560</v>
      </c>
      <c r="BD5" s="467" t="s">
        <v>1274</v>
      </c>
      <c r="BE5" s="132">
        <v>44439</v>
      </c>
      <c r="BF5" s="468" t="s">
        <v>1275</v>
      </c>
      <c r="BG5" s="35">
        <v>44500</v>
      </c>
      <c r="BH5" s="136" t="s">
        <v>1276</v>
      </c>
      <c r="BI5" s="35">
        <v>44561</v>
      </c>
      <c r="BJ5" s="44"/>
    </row>
    <row r="6" spans="1:62" ht="96.6" x14ac:dyDescent="0.3">
      <c r="A6" s="376"/>
      <c r="B6" s="355"/>
      <c r="C6" s="355"/>
      <c r="D6" s="355"/>
      <c r="E6" s="355"/>
      <c r="F6" s="370"/>
      <c r="G6" s="411"/>
      <c r="H6" s="355"/>
      <c r="I6" s="355"/>
      <c r="J6" s="355"/>
      <c r="K6" s="355"/>
      <c r="L6" s="357"/>
      <c r="M6" s="355"/>
      <c r="N6" s="355"/>
      <c r="O6" s="355"/>
      <c r="P6" s="355"/>
      <c r="Q6" s="355"/>
      <c r="R6" s="355"/>
      <c r="S6" s="356"/>
      <c r="T6" s="356"/>
      <c r="U6" s="356"/>
      <c r="V6" s="369"/>
      <c r="W6" s="367"/>
      <c r="X6" s="369"/>
      <c r="Y6" s="367"/>
      <c r="Z6" s="356"/>
      <c r="AA6" s="367"/>
      <c r="AB6" s="462"/>
      <c r="AC6" s="71" t="s">
        <v>1277</v>
      </c>
      <c r="AD6" s="71" t="s">
        <v>1278</v>
      </c>
      <c r="AE6" s="71" t="s">
        <v>37</v>
      </c>
      <c r="AF6" s="41">
        <f t="shared" si="2"/>
        <v>0.15</v>
      </c>
      <c r="AG6" s="154" t="s">
        <v>199</v>
      </c>
      <c r="AH6" s="41">
        <f t="shared" si="0"/>
        <v>0.15</v>
      </c>
      <c r="AI6" s="41">
        <f t="shared" si="1"/>
        <v>0.3</v>
      </c>
      <c r="AJ6" s="154" t="s">
        <v>200</v>
      </c>
      <c r="AK6" s="151" t="s">
        <v>191</v>
      </c>
      <c r="AL6" s="87" t="s">
        <v>1279</v>
      </c>
      <c r="AM6" s="151" t="s">
        <v>39</v>
      </c>
      <c r="AN6" s="154" t="s">
        <v>1280</v>
      </c>
      <c r="AO6" s="154" t="s">
        <v>40</v>
      </c>
      <c r="AP6" s="154" t="s">
        <v>1281</v>
      </c>
      <c r="AQ6" s="154" t="s">
        <v>1262</v>
      </c>
      <c r="AR6" s="154" t="s">
        <v>204</v>
      </c>
      <c r="AS6" s="154" t="s">
        <v>1263</v>
      </c>
      <c r="AT6" s="154" t="s">
        <v>206</v>
      </c>
      <c r="AU6" s="154">
        <f>+AV5*AI6</f>
        <v>6.3E-2</v>
      </c>
      <c r="AV6" s="42">
        <f>+AV5-AU6</f>
        <v>0.14699999999999999</v>
      </c>
      <c r="AW6" s="356"/>
      <c r="AX6" s="356"/>
      <c r="AY6" s="455"/>
      <c r="AZ6" s="462"/>
      <c r="BA6" s="478"/>
      <c r="BB6" s="473"/>
      <c r="BC6" s="473"/>
      <c r="BD6" s="467"/>
      <c r="BE6" s="132">
        <v>44439</v>
      </c>
      <c r="BF6" s="469"/>
      <c r="BG6" s="35">
        <v>44500</v>
      </c>
      <c r="BH6" s="18"/>
      <c r="BI6" s="35">
        <v>44561</v>
      </c>
      <c r="BJ6" s="44"/>
    </row>
    <row r="7" spans="1:62" ht="115.2" x14ac:dyDescent="0.3">
      <c r="A7" s="376"/>
      <c r="B7" s="355"/>
      <c r="C7" s="355"/>
      <c r="D7" s="355"/>
      <c r="E7" s="355"/>
      <c r="F7" s="370"/>
      <c r="G7" s="411"/>
      <c r="H7" s="355"/>
      <c r="I7" s="355"/>
      <c r="J7" s="355"/>
      <c r="K7" s="355"/>
      <c r="L7" s="357"/>
      <c r="M7" s="355"/>
      <c r="N7" s="355"/>
      <c r="O7" s="355"/>
      <c r="P7" s="355"/>
      <c r="Q7" s="355"/>
      <c r="R7" s="355"/>
      <c r="S7" s="356"/>
      <c r="T7" s="356"/>
      <c r="U7" s="356"/>
      <c r="V7" s="369"/>
      <c r="W7" s="367"/>
      <c r="X7" s="369"/>
      <c r="Y7" s="367"/>
      <c r="Z7" s="356"/>
      <c r="AA7" s="367"/>
      <c r="AB7" s="462"/>
      <c r="AC7" s="71" t="s">
        <v>1282</v>
      </c>
      <c r="AD7" s="71" t="s">
        <v>1283</v>
      </c>
      <c r="AE7" s="71" t="s">
        <v>54</v>
      </c>
      <c r="AF7" s="41">
        <f t="shared" si="2"/>
        <v>0.25</v>
      </c>
      <c r="AG7" s="154" t="s">
        <v>199</v>
      </c>
      <c r="AH7" s="41">
        <f t="shared" si="0"/>
        <v>0.15</v>
      </c>
      <c r="AI7" s="41">
        <f t="shared" si="1"/>
        <v>0.4</v>
      </c>
      <c r="AJ7" s="154" t="s">
        <v>200</v>
      </c>
      <c r="AK7" s="151" t="s">
        <v>191</v>
      </c>
      <c r="AL7" s="71" t="s">
        <v>1284</v>
      </c>
      <c r="AM7" s="151" t="s">
        <v>39</v>
      </c>
      <c r="AN7" s="154" t="s">
        <v>1285</v>
      </c>
      <c r="AO7" s="154" t="s">
        <v>24</v>
      </c>
      <c r="AP7" s="154" t="s">
        <v>1286</v>
      </c>
      <c r="AQ7" s="154" t="s">
        <v>1287</v>
      </c>
      <c r="AR7" s="154" t="s">
        <v>204</v>
      </c>
      <c r="AS7" s="154" t="s">
        <v>1288</v>
      </c>
      <c r="AT7" s="154" t="s">
        <v>206</v>
      </c>
      <c r="AU7" s="154">
        <f>+AV6*AI7</f>
        <v>5.8799999999999998E-2</v>
      </c>
      <c r="AV7" s="42">
        <f>+AV6-AU7</f>
        <v>8.8200000000000001E-2</v>
      </c>
      <c r="AW7" s="356"/>
      <c r="AX7" s="356"/>
      <c r="AY7" s="169">
        <v>3</v>
      </c>
      <c r="AZ7" s="43" t="s">
        <v>1289</v>
      </c>
      <c r="BA7" s="128" t="s">
        <v>148</v>
      </c>
      <c r="BB7" s="175">
        <v>44197</v>
      </c>
      <c r="BC7" s="175">
        <v>44560</v>
      </c>
      <c r="BD7" s="128" t="s">
        <v>1290</v>
      </c>
      <c r="BE7" s="132">
        <v>44439</v>
      </c>
      <c r="BF7" s="148" t="s">
        <v>1291</v>
      </c>
      <c r="BG7" s="35">
        <v>44500</v>
      </c>
      <c r="BH7" s="136" t="s">
        <v>1292</v>
      </c>
      <c r="BI7" s="35">
        <v>44561</v>
      </c>
      <c r="BJ7" s="44"/>
    </row>
    <row r="8" spans="1:62" ht="164.25" customHeight="1" x14ac:dyDescent="0.3">
      <c r="A8" s="348"/>
      <c r="B8" s="350"/>
      <c r="C8" s="350"/>
      <c r="D8" s="350"/>
      <c r="E8" s="350"/>
      <c r="F8" s="352"/>
      <c r="G8" s="422"/>
      <c r="H8" s="350"/>
      <c r="I8" s="350"/>
      <c r="J8" s="350"/>
      <c r="K8" s="350"/>
      <c r="L8" s="354"/>
      <c r="M8" s="350"/>
      <c r="N8" s="350"/>
      <c r="O8" s="350"/>
      <c r="P8" s="350"/>
      <c r="Q8" s="350"/>
      <c r="R8" s="350"/>
      <c r="S8" s="344"/>
      <c r="T8" s="344"/>
      <c r="U8" s="344"/>
      <c r="V8" s="340"/>
      <c r="W8" s="160"/>
      <c r="X8" s="340"/>
      <c r="Y8" s="160"/>
      <c r="Z8" s="344"/>
      <c r="AA8" s="160"/>
      <c r="AB8" s="463"/>
      <c r="AC8" s="38" t="s">
        <v>1293</v>
      </c>
      <c r="AD8" s="38" t="s">
        <v>1294</v>
      </c>
      <c r="AE8" s="38" t="s">
        <v>54</v>
      </c>
      <c r="AF8" s="47">
        <f t="shared" si="2"/>
        <v>0.25</v>
      </c>
      <c r="AG8" s="155" t="s">
        <v>199</v>
      </c>
      <c r="AH8" s="47">
        <f t="shared" si="0"/>
        <v>0.15</v>
      </c>
      <c r="AI8" s="47">
        <f t="shared" si="1"/>
        <v>0.4</v>
      </c>
      <c r="AJ8" s="155" t="s">
        <v>200</v>
      </c>
      <c r="AK8" s="152" t="s">
        <v>191</v>
      </c>
      <c r="AL8" s="38" t="s">
        <v>1295</v>
      </c>
      <c r="AM8" s="152" t="s">
        <v>39</v>
      </c>
      <c r="AN8" s="155" t="s">
        <v>1296</v>
      </c>
      <c r="AO8" s="155" t="s">
        <v>24</v>
      </c>
      <c r="AP8" s="155" t="s">
        <v>514</v>
      </c>
      <c r="AQ8" s="155" t="s">
        <v>1297</v>
      </c>
      <c r="AR8" s="155" t="s">
        <v>204</v>
      </c>
      <c r="AS8" s="155" t="s">
        <v>1263</v>
      </c>
      <c r="AT8" s="155" t="s">
        <v>206</v>
      </c>
      <c r="AU8" s="155">
        <f>+AV7*AI8</f>
        <v>3.5279999999999999E-2</v>
      </c>
      <c r="AV8" s="172">
        <f>+AV7-AU8</f>
        <v>5.2920000000000002E-2</v>
      </c>
      <c r="AW8" s="344"/>
      <c r="AX8" s="344"/>
      <c r="AY8" s="170">
        <v>4</v>
      </c>
      <c r="AZ8" s="14" t="s">
        <v>1298</v>
      </c>
      <c r="BA8" s="57" t="s">
        <v>148</v>
      </c>
      <c r="BB8" s="178">
        <v>44197</v>
      </c>
      <c r="BC8" s="178">
        <v>44560</v>
      </c>
      <c r="BD8" s="57" t="s">
        <v>1299</v>
      </c>
      <c r="BE8" s="137">
        <v>44439</v>
      </c>
      <c r="BF8" s="139" t="s">
        <v>1300</v>
      </c>
      <c r="BG8" s="35">
        <v>44500</v>
      </c>
      <c r="BH8" s="136" t="s">
        <v>1301</v>
      </c>
      <c r="BI8" s="35">
        <v>44561</v>
      </c>
      <c r="BJ8" s="48"/>
    </row>
    <row r="9" spans="1:62" ht="93.75" customHeight="1" x14ac:dyDescent="0.3">
      <c r="A9" s="347" t="s">
        <v>240</v>
      </c>
      <c r="B9" s="349" t="s">
        <v>99</v>
      </c>
      <c r="C9" s="349" t="s">
        <v>89</v>
      </c>
      <c r="D9" s="349" t="s">
        <v>12</v>
      </c>
      <c r="E9" s="349" t="s">
        <v>34</v>
      </c>
      <c r="F9" s="471" t="s">
        <v>1302</v>
      </c>
      <c r="G9" s="470" t="s">
        <v>1449</v>
      </c>
      <c r="H9" s="349" t="s">
        <v>1304</v>
      </c>
      <c r="I9" s="351" t="s">
        <v>1305</v>
      </c>
      <c r="J9" s="349" t="s">
        <v>32</v>
      </c>
      <c r="K9" s="349">
        <v>72</v>
      </c>
      <c r="L9" s="353">
        <f>IF(J9="Diaria",+(K9/360),IF(J9="Mensual",+(K9/12),IF(J9="Bimestral",+(K9/6),IF(J9="Trimestral",+(K9/4),IF(J9="Semestral",+(K9/2),IF(J9="Anual",+(K9/1),""))))))</f>
        <v>0.2</v>
      </c>
      <c r="M9" s="349" t="s">
        <v>70</v>
      </c>
      <c r="N9" s="34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349" t="s">
        <v>61</v>
      </c>
      <c r="P9" s="34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349" t="s">
        <v>70</v>
      </c>
      <c r="R9" s="34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43" t="s">
        <v>69</v>
      </c>
      <c r="T9" s="343" t="s">
        <v>43</v>
      </c>
      <c r="U9" s="343">
        <f>+MAX(N9,P9,R9)</f>
        <v>0.6</v>
      </c>
      <c r="V9" s="339" t="str">
        <f>IF(L9&lt;=20%,"Muy baja",IF(L9&lt;=40%,"Baja",IF(L9&lt;=60%,"Media",IF(L9&lt;=80%,"Alta",IF(L9&lt;=100%,"Muy alta",IF(L9&gt;=100%,"Muy alta",""))))))</f>
        <v>Muy baja</v>
      </c>
      <c r="W9" s="341">
        <v>0.2</v>
      </c>
      <c r="X9" s="339" t="str">
        <f>IF(U4=20%,"Leve",IF(U9=40%,"Menor",IF(U9=60%,"Moderado",IF(U9=80%,"Mayor",IF(U9=100%,"Catastrófico","")))))</f>
        <v>Moderado</v>
      </c>
      <c r="Y9" s="341">
        <v>0.6</v>
      </c>
      <c r="Z9" s="343" t="s">
        <v>53</v>
      </c>
      <c r="AA9" s="341">
        <f>IF(Z9="Bajo",25%,IF(Z9="Moderado",50%,IF(Z9="Alto",75%,IF(Z9="Extremo",100%,""))))</f>
        <v>0.5</v>
      </c>
      <c r="AB9" s="474" t="s">
        <v>1306</v>
      </c>
      <c r="AC9" s="72" t="s">
        <v>1307</v>
      </c>
      <c r="AD9" s="72" t="s">
        <v>1308</v>
      </c>
      <c r="AE9" s="72" t="s">
        <v>54</v>
      </c>
      <c r="AF9" s="30">
        <f>IF(AE9="Preventivo",25%,IF(AE9="Detectivo",15%,IF(AE9="Correctivo",10%,"")))</f>
        <v>0.25</v>
      </c>
      <c r="AG9" s="153" t="s">
        <v>199</v>
      </c>
      <c r="AH9" s="30">
        <f t="shared" si="0"/>
        <v>0.15</v>
      </c>
      <c r="AI9" s="30">
        <f t="shared" si="1"/>
        <v>0.4</v>
      </c>
      <c r="AJ9" s="153" t="s">
        <v>200</v>
      </c>
      <c r="AK9" s="150" t="s">
        <v>191</v>
      </c>
      <c r="AL9" s="72" t="s">
        <v>1309</v>
      </c>
      <c r="AM9" s="150" t="s">
        <v>23</v>
      </c>
      <c r="AN9" s="153" t="s">
        <v>1310</v>
      </c>
      <c r="AO9" s="153" t="s">
        <v>24</v>
      </c>
      <c r="AP9" s="153" t="s">
        <v>96</v>
      </c>
      <c r="AQ9" s="153" t="s">
        <v>1311</v>
      </c>
      <c r="AR9" s="153" t="s">
        <v>204</v>
      </c>
      <c r="AS9" s="153" t="s">
        <v>1312</v>
      </c>
      <c r="AT9" s="153" t="s">
        <v>206</v>
      </c>
      <c r="AU9" s="153">
        <f>+AI9*AA9</f>
        <v>0.2</v>
      </c>
      <c r="AV9" s="171">
        <f>+AA9-AU9</f>
        <v>0.3</v>
      </c>
      <c r="AW9" s="343" t="str">
        <f>+IF(C9="Corrupción","Moderado",IF(AV10&lt;=25%,"Bajo",IF(AV10&lt;=50%,"Moderado",IF(AV10&lt;=75%,"Alto",IF(AV10&gt;75%,"Extremo","")))))</f>
        <v>Bajo</v>
      </c>
      <c r="AX9" s="343" t="s">
        <v>41</v>
      </c>
      <c r="AY9" s="16">
        <v>1</v>
      </c>
      <c r="AZ9" s="17" t="s">
        <v>1313</v>
      </c>
      <c r="BA9" s="174" t="s">
        <v>1314</v>
      </c>
      <c r="BB9" s="177">
        <v>44197</v>
      </c>
      <c r="BC9" s="177">
        <v>44377</v>
      </c>
      <c r="BD9" s="174" t="s">
        <v>1315</v>
      </c>
      <c r="BE9" s="132">
        <v>44439</v>
      </c>
      <c r="BF9" s="148" t="s">
        <v>1316</v>
      </c>
      <c r="BG9" s="35">
        <v>44500</v>
      </c>
      <c r="BH9" s="136" t="s">
        <v>1316</v>
      </c>
      <c r="BI9" s="35">
        <v>44561</v>
      </c>
      <c r="BJ9" s="35"/>
    </row>
    <row r="10" spans="1:62" ht="86.4" x14ac:dyDescent="0.3">
      <c r="A10" s="348"/>
      <c r="B10" s="350"/>
      <c r="C10" s="350"/>
      <c r="D10" s="350"/>
      <c r="E10" s="350"/>
      <c r="F10" s="472"/>
      <c r="G10" s="422"/>
      <c r="H10" s="350"/>
      <c r="I10" s="352"/>
      <c r="J10" s="350"/>
      <c r="K10" s="350"/>
      <c r="L10" s="354"/>
      <c r="M10" s="350"/>
      <c r="N10" s="350"/>
      <c r="O10" s="350"/>
      <c r="P10" s="350"/>
      <c r="Q10" s="350"/>
      <c r="R10" s="350"/>
      <c r="S10" s="344"/>
      <c r="T10" s="344"/>
      <c r="U10" s="344"/>
      <c r="V10" s="340"/>
      <c r="W10" s="342"/>
      <c r="X10" s="340"/>
      <c r="Y10" s="342"/>
      <c r="Z10" s="344"/>
      <c r="AA10" s="342"/>
      <c r="AB10" s="475"/>
      <c r="AC10" s="38" t="s">
        <v>1317</v>
      </c>
      <c r="AD10" s="38" t="s">
        <v>1318</v>
      </c>
      <c r="AE10" s="38" t="s">
        <v>54</v>
      </c>
      <c r="AF10" s="47">
        <f t="shared" ref="AF10:AF11" si="3">IF(AE10="Preventivo",25%,IF(AE10="Detectivo",15%,IF(AE10="Correctivo",10%,"")))</f>
        <v>0.25</v>
      </c>
      <c r="AG10" s="155" t="s">
        <v>199</v>
      </c>
      <c r="AH10" s="47">
        <f t="shared" si="0"/>
        <v>0.15</v>
      </c>
      <c r="AI10" s="47">
        <f t="shared" si="1"/>
        <v>0.4</v>
      </c>
      <c r="AJ10" s="155" t="s">
        <v>200</v>
      </c>
      <c r="AK10" s="152" t="s">
        <v>240</v>
      </c>
      <c r="AL10" s="38"/>
      <c r="AM10" s="152" t="s">
        <v>23</v>
      </c>
      <c r="AN10" s="155" t="s">
        <v>1319</v>
      </c>
      <c r="AO10" s="155" t="s">
        <v>24</v>
      </c>
      <c r="AP10" s="155" t="s">
        <v>1320</v>
      </c>
      <c r="AQ10" s="155" t="s">
        <v>1321</v>
      </c>
      <c r="AR10" s="155" t="s">
        <v>204</v>
      </c>
      <c r="AS10" s="155" t="s">
        <v>1322</v>
      </c>
      <c r="AT10" s="155" t="s">
        <v>206</v>
      </c>
      <c r="AU10" s="155">
        <f>+AV9*AI10</f>
        <v>0.12</v>
      </c>
      <c r="AV10" s="172">
        <f>+AV9-AU10</f>
        <v>0.18</v>
      </c>
      <c r="AW10" s="344"/>
      <c r="AX10" s="344"/>
      <c r="AY10" s="170">
        <v>2</v>
      </c>
      <c r="AZ10" s="14" t="s">
        <v>1323</v>
      </c>
      <c r="BA10" s="57" t="s">
        <v>1314</v>
      </c>
      <c r="BB10" s="178">
        <v>44197</v>
      </c>
      <c r="BC10" s="178">
        <v>44560</v>
      </c>
      <c r="BD10" s="57" t="s">
        <v>1324</v>
      </c>
      <c r="BE10" s="132">
        <v>44439</v>
      </c>
      <c r="BF10" s="148" t="s">
        <v>1325</v>
      </c>
      <c r="BG10" s="35">
        <v>44500</v>
      </c>
      <c r="BH10" s="136" t="s">
        <v>1326</v>
      </c>
      <c r="BI10" s="35">
        <v>44561</v>
      </c>
      <c r="BJ10" s="48"/>
    </row>
    <row r="11" spans="1:62" ht="70.95" customHeight="1" x14ac:dyDescent="0.3">
      <c r="A11" s="347" t="s">
        <v>240</v>
      </c>
      <c r="B11" s="349" t="s">
        <v>99</v>
      </c>
      <c r="C11" s="349" t="s">
        <v>89</v>
      </c>
      <c r="D11" s="349" t="s">
        <v>12</v>
      </c>
      <c r="E11" s="349" t="s">
        <v>34</v>
      </c>
      <c r="F11" s="476" t="s">
        <v>1327</v>
      </c>
      <c r="G11" s="470" t="s">
        <v>1490</v>
      </c>
      <c r="H11" s="349" t="s">
        <v>1329</v>
      </c>
      <c r="I11" s="351" t="s">
        <v>1330</v>
      </c>
      <c r="J11" s="349" t="s">
        <v>32</v>
      </c>
      <c r="K11" s="349">
        <v>72</v>
      </c>
      <c r="L11" s="353">
        <f>IF(J11="Diaria",+(K11/360),IF(J11="Mensual",+(K11/12),IF(J11="Bimestral",+(K11/6),IF(J11="Trimestral",+(K11/4),IF(J11="Semestral",+(K11/2),IF(J11="Anual",+(K11/1),""))))))</f>
        <v>0.2</v>
      </c>
      <c r="M11" s="349" t="s">
        <v>70</v>
      </c>
      <c r="N11" s="34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49" t="s">
        <v>61</v>
      </c>
      <c r="P11" s="34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349" t="s">
        <v>70</v>
      </c>
      <c r="R11" s="34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43" t="s">
        <v>69</v>
      </c>
      <c r="T11" s="343" t="s">
        <v>43</v>
      </c>
      <c r="U11" s="343">
        <f>+MAX(N11,P11,R11)</f>
        <v>0.6</v>
      </c>
      <c r="V11" s="339" t="str">
        <f>IF(L11&lt;=20%,"Muy baja",IF(L11&lt;=40%,"Baja",IF(L11&lt;=60%,"Media",IF(L11&lt;=80%,"Alta",IF(L11&lt;=100%,"Muy alta",IF(L11&gt;=100%,"Muy alta",""))))))</f>
        <v>Muy baja</v>
      </c>
      <c r="W11" s="341">
        <v>0.2</v>
      </c>
      <c r="X11" s="339" t="str">
        <f>IF(U6=20%,"Leve",IF(U11=40%,"Menor",IF(U11=60%,"Moderado",IF(U11=80%,"Mayor",IF(U11=100%,"Catastrófico","")))))</f>
        <v>Moderado</v>
      </c>
      <c r="Y11" s="341">
        <v>0.6</v>
      </c>
      <c r="Z11" s="343" t="s">
        <v>53</v>
      </c>
      <c r="AA11" s="341">
        <f>IF(Z11="Bajo",25%,IF(Z11="Moderado",50%,IF(Z11="Alto",75%,IF(Z11="Extremo",100%,""))))</f>
        <v>0.5</v>
      </c>
      <c r="AB11" s="474" t="s">
        <v>1306</v>
      </c>
      <c r="AC11" s="351" t="s">
        <v>1331</v>
      </c>
      <c r="AD11" s="479" t="s">
        <v>1332</v>
      </c>
      <c r="AE11" s="349" t="s">
        <v>54</v>
      </c>
      <c r="AF11" s="481">
        <f t="shared" si="3"/>
        <v>0.25</v>
      </c>
      <c r="AG11" s="351" t="s">
        <v>199</v>
      </c>
      <c r="AH11" s="481">
        <f t="shared" si="0"/>
        <v>0.15</v>
      </c>
      <c r="AI11" s="481">
        <f t="shared" si="1"/>
        <v>0.4</v>
      </c>
      <c r="AJ11" s="351" t="s">
        <v>200</v>
      </c>
      <c r="AK11" s="349" t="s">
        <v>240</v>
      </c>
      <c r="AL11" s="349"/>
      <c r="AM11" s="349" t="s">
        <v>23</v>
      </c>
      <c r="AN11" s="351" t="s">
        <v>1333</v>
      </c>
      <c r="AO11" s="349" t="s">
        <v>24</v>
      </c>
      <c r="AP11" s="349" t="s">
        <v>92</v>
      </c>
      <c r="AQ11" s="466" t="s">
        <v>1334</v>
      </c>
      <c r="AR11" s="466" t="s">
        <v>204</v>
      </c>
      <c r="AS11" s="349" t="s">
        <v>1322</v>
      </c>
      <c r="AT11" s="349" t="s">
        <v>206</v>
      </c>
      <c r="AU11" s="153">
        <f>+AI11*AA11</f>
        <v>0.2</v>
      </c>
      <c r="AV11" s="171">
        <f>+AA11-AU11</f>
        <v>0.3</v>
      </c>
      <c r="AW11" s="343" t="str">
        <f>+IF(C11="Corrupción","Moderado",IF(AV12&lt;=25%,"Bajo",IF(AV12&lt;=50%,"Moderado",IF(AV12&lt;=75%,"Alto",IF(AV12&gt;75%,"Extremo","")))))</f>
        <v>Bajo</v>
      </c>
      <c r="AX11" s="343" t="s">
        <v>41</v>
      </c>
      <c r="AY11" s="466">
        <v>1</v>
      </c>
      <c r="AZ11" s="466" t="s">
        <v>1335</v>
      </c>
      <c r="BA11" s="485" t="s">
        <v>1314</v>
      </c>
      <c r="BB11" s="464">
        <v>44197</v>
      </c>
      <c r="BC11" s="464">
        <v>44560</v>
      </c>
      <c r="BD11" s="466" t="s">
        <v>1334</v>
      </c>
      <c r="BE11" s="488">
        <v>44439</v>
      </c>
      <c r="BF11" s="468" t="s">
        <v>1336</v>
      </c>
      <c r="BG11" s="35">
        <v>44500</v>
      </c>
      <c r="BH11" s="136" t="s">
        <v>1337</v>
      </c>
      <c r="BI11" s="35">
        <v>44561</v>
      </c>
      <c r="BJ11" s="483"/>
    </row>
    <row r="12" spans="1:62" ht="75" customHeight="1" x14ac:dyDescent="0.3">
      <c r="A12" s="348"/>
      <c r="B12" s="350"/>
      <c r="C12" s="350"/>
      <c r="D12" s="350"/>
      <c r="E12" s="350"/>
      <c r="F12" s="477"/>
      <c r="G12" s="422"/>
      <c r="H12" s="350"/>
      <c r="I12" s="352"/>
      <c r="J12" s="350"/>
      <c r="K12" s="350"/>
      <c r="L12" s="354"/>
      <c r="M12" s="350"/>
      <c r="N12" s="350"/>
      <c r="O12" s="350"/>
      <c r="P12" s="350"/>
      <c r="Q12" s="350"/>
      <c r="R12" s="350"/>
      <c r="S12" s="344"/>
      <c r="T12" s="344"/>
      <c r="U12" s="344"/>
      <c r="V12" s="340"/>
      <c r="W12" s="342"/>
      <c r="X12" s="340"/>
      <c r="Y12" s="342"/>
      <c r="Z12" s="344"/>
      <c r="AA12" s="342"/>
      <c r="AB12" s="475"/>
      <c r="AC12" s="352"/>
      <c r="AD12" s="480"/>
      <c r="AE12" s="350"/>
      <c r="AF12" s="482"/>
      <c r="AG12" s="352"/>
      <c r="AH12" s="482"/>
      <c r="AI12" s="482"/>
      <c r="AJ12" s="352"/>
      <c r="AK12" s="350"/>
      <c r="AL12" s="350"/>
      <c r="AM12" s="350"/>
      <c r="AN12" s="352"/>
      <c r="AO12" s="350"/>
      <c r="AP12" s="350"/>
      <c r="AQ12" s="454"/>
      <c r="AR12" s="454"/>
      <c r="AS12" s="350"/>
      <c r="AT12" s="350"/>
      <c r="AU12" s="155">
        <f>+AV11*AI11</f>
        <v>0.12</v>
      </c>
      <c r="AV12" s="172">
        <v>0.18</v>
      </c>
      <c r="AW12" s="344"/>
      <c r="AX12" s="344"/>
      <c r="AY12" s="454"/>
      <c r="AZ12" s="454"/>
      <c r="BA12" s="486"/>
      <c r="BB12" s="465"/>
      <c r="BC12" s="465"/>
      <c r="BD12" s="454"/>
      <c r="BE12" s="489"/>
      <c r="BF12" s="487"/>
      <c r="BG12" s="35">
        <v>44500</v>
      </c>
      <c r="BH12" s="18"/>
      <c r="BI12" s="35">
        <v>44561</v>
      </c>
      <c r="BJ12" s="484"/>
    </row>
    <row r="13" spans="1:62" x14ac:dyDescent="0.3">
      <c r="W13" s="27"/>
      <c r="Y13" s="27"/>
      <c r="AF13" s="27"/>
      <c r="AG13" s="27"/>
      <c r="AH13" s="27"/>
      <c r="AI13" s="27"/>
      <c r="AV13" s="31"/>
    </row>
    <row r="14" spans="1:62" x14ac:dyDescent="0.3">
      <c r="W14" s="27"/>
      <c r="Y14" s="27"/>
      <c r="AF14" s="27"/>
      <c r="AG14" s="27"/>
      <c r="AH14" s="27"/>
      <c r="AI14" s="27"/>
      <c r="AV14" s="31"/>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row r="315" spans="23:48" x14ac:dyDescent="0.3">
      <c r="W315" s="27"/>
      <c r="Y315" s="27"/>
      <c r="AF315" s="27"/>
      <c r="AG315" s="27"/>
      <c r="AH315" s="27"/>
      <c r="AI315" s="27"/>
      <c r="AV315" s="31"/>
    </row>
    <row r="316" spans="23:48" x14ac:dyDescent="0.3">
      <c r="W316" s="27"/>
      <c r="Y316" s="27"/>
      <c r="AF316" s="27"/>
      <c r="AG316" s="27"/>
      <c r="AH316" s="27"/>
      <c r="AI316" s="27"/>
      <c r="AV316" s="31"/>
    </row>
    <row r="317" spans="23:48" x14ac:dyDescent="0.3">
      <c r="W317" s="27"/>
      <c r="Y317" s="27"/>
      <c r="AF317" s="27"/>
      <c r="AG317" s="27"/>
      <c r="AH317" s="27"/>
      <c r="AI317" s="27"/>
      <c r="AV317" s="31"/>
    </row>
  </sheetData>
  <sheetProtection formatCells="0" formatColumns="0" formatRows="0"/>
  <mergeCells count="147">
    <mergeCell ref="BJ11:BJ12"/>
    <mergeCell ref="N11:N12"/>
    <mergeCell ref="P11:P12"/>
    <mergeCell ref="AF11:AF12"/>
    <mergeCell ref="AG11:AG12"/>
    <mergeCell ref="AH11:AH12"/>
    <mergeCell ref="X11:X12"/>
    <mergeCell ref="Y11:Y12"/>
    <mergeCell ref="Z11:Z12"/>
    <mergeCell ref="AB11:AB12"/>
    <mergeCell ref="AC11:AC12"/>
    <mergeCell ref="R11:R12"/>
    <mergeCell ref="S11:S12"/>
    <mergeCell ref="T11:T12"/>
    <mergeCell ref="V11:V12"/>
    <mergeCell ref="W11:W12"/>
    <mergeCell ref="U11:U12"/>
    <mergeCell ref="AA11:AA12"/>
    <mergeCell ref="AZ11:AZ12"/>
    <mergeCell ref="BA11:BA12"/>
    <mergeCell ref="BF11:BF12"/>
    <mergeCell ref="BE11:BE12"/>
    <mergeCell ref="BD11:BD12"/>
    <mergeCell ref="J11:J12"/>
    <mergeCell ref="K11:K12"/>
    <mergeCell ref="L11:L12"/>
    <mergeCell ref="M11:M12"/>
    <mergeCell ref="O11:O12"/>
    <mergeCell ref="Q11:Q12"/>
    <mergeCell ref="AY5:AY6"/>
    <mergeCell ref="AZ5:AZ6"/>
    <mergeCell ref="BA5:BA6"/>
    <mergeCell ref="Z9:Z10"/>
    <mergeCell ref="S9:S10"/>
    <mergeCell ref="T9:T10"/>
    <mergeCell ref="AJ11:AJ12"/>
    <mergeCell ref="AK11:AK12"/>
    <mergeCell ref="AL11:AL12"/>
    <mergeCell ref="AM11:AM12"/>
    <mergeCell ref="AD11:AD12"/>
    <mergeCell ref="AE11:AE12"/>
    <mergeCell ref="AP11:AP12"/>
    <mergeCell ref="AQ11:AQ12"/>
    <mergeCell ref="AR11:AR12"/>
    <mergeCell ref="AI11:AI12"/>
    <mergeCell ref="AS11:AS12"/>
    <mergeCell ref="AT11:AT12"/>
    <mergeCell ref="A11:A12"/>
    <mergeCell ref="B11:B12"/>
    <mergeCell ref="C11:C12"/>
    <mergeCell ref="D11:D12"/>
    <mergeCell ref="E11:E12"/>
    <mergeCell ref="F11:F12"/>
    <mergeCell ref="G11:G12"/>
    <mergeCell ref="H11:H12"/>
    <mergeCell ref="I11:I12"/>
    <mergeCell ref="V9:V10"/>
    <mergeCell ref="BB5:BB6"/>
    <mergeCell ref="BC5:BC6"/>
    <mergeCell ref="M4:M8"/>
    <mergeCell ref="O4:O8"/>
    <mergeCell ref="Q4:Q8"/>
    <mergeCell ref="S4:S8"/>
    <mergeCell ref="T4:T8"/>
    <mergeCell ref="H4:H8"/>
    <mergeCell ref="I4:I8"/>
    <mergeCell ref="J4:J8"/>
    <mergeCell ref="K4:K8"/>
    <mergeCell ref="L4:L8"/>
    <mergeCell ref="M9:M10"/>
    <mergeCell ref="N9:N10"/>
    <mergeCell ref="O9:O10"/>
    <mergeCell ref="P9:P10"/>
    <mergeCell ref="Q9:Q10"/>
    <mergeCell ref="Y9:Y10"/>
    <mergeCell ref="R9:R10"/>
    <mergeCell ref="U9:U10"/>
    <mergeCell ref="AA9:AA10"/>
    <mergeCell ref="AB9:AB10"/>
    <mergeCell ref="W9:W10"/>
    <mergeCell ref="A9:A10"/>
    <mergeCell ref="B9:B10"/>
    <mergeCell ref="C9:C10"/>
    <mergeCell ref="D9:D10"/>
    <mergeCell ref="E9:E10"/>
    <mergeCell ref="J9:J10"/>
    <mergeCell ref="K9:K10"/>
    <mergeCell ref="L9:L10"/>
    <mergeCell ref="F9:F10"/>
    <mergeCell ref="G9:G10"/>
    <mergeCell ref="H9:H10"/>
    <mergeCell ref="I9:I10"/>
    <mergeCell ref="G3:H3"/>
    <mergeCell ref="AK3:AL3"/>
    <mergeCell ref="AM3:AN3"/>
    <mergeCell ref="AO3:AP3"/>
    <mergeCell ref="AR3:AS3"/>
    <mergeCell ref="A1:T2"/>
    <mergeCell ref="BD2:BD3"/>
    <mergeCell ref="BE2:BJ2"/>
    <mergeCell ref="AU2:AW3"/>
    <mergeCell ref="AX2:AX3"/>
    <mergeCell ref="AY2:AZ3"/>
    <mergeCell ref="BA2:BA3"/>
    <mergeCell ref="BB2:BB3"/>
    <mergeCell ref="AC1:AT1"/>
    <mergeCell ref="BC2:BC3"/>
    <mergeCell ref="AE2:AH2"/>
    <mergeCell ref="AI2:AI3"/>
    <mergeCell ref="AJ2:AT2"/>
    <mergeCell ref="A4:A8"/>
    <mergeCell ref="B4:B8"/>
    <mergeCell ref="C4:C8"/>
    <mergeCell ref="D4:D8"/>
    <mergeCell ref="E4:E8"/>
    <mergeCell ref="U4:U8"/>
    <mergeCell ref="R4:R8"/>
    <mergeCell ref="P4:P8"/>
    <mergeCell ref="N4:N8"/>
    <mergeCell ref="F4:F8"/>
    <mergeCell ref="G4:G8"/>
    <mergeCell ref="V4:V8"/>
    <mergeCell ref="X4:X8"/>
    <mergeCell ref="Z4:Z8"/>
    <mergeCell ref="U1:AB2"/>
    <mergeCell ref="W4:W7"/>
    <mergeCell ref="AV1:AX1"/>
    <mergeCell ref="AY1:BJ1"/>
    <mergeCell ref="AC2:AC3"/>
    <mergeCell ref="AD2:AD3"/>
    <mergeCell ref="BD5:BD6"/>
    <mergeCell ref="BF5:BF6"/>
    <mergeCell ref="X9:X10"/>
    <mergeCell ref="AW9:AW10"/>
    <mergeCell ref="AX9:AX10"/>
    <mergeCell ref="AA4:AA7"/>
    <mergeCell ref="AW4:AW8"/>
    <mergeCell ref="AX4:AX8"/>
    <mergeCell ref="AB4:AB8"/>
    <mergeCell ref="BB11:BB12"/>
    <mergeCell ref="BC11:BC12"/>
    <mergeCell ref="AW11:AW12"/>
    <mergeCell ref="AX11:AX12"/>
    <mergeCell ref="AY11:AY12"/>
    <mergeCell ref="AN11:AN12"/>
    <mergeCell ref="AO11:AO12"/>
    <mergeCell ref="Y4:Y7"/>
  </mergeCells>
  <conditionalFormatting sqref="AC5">
    <cfRule type="containsText" dxfId="2877" priority="558" operator="containsText" text="BAJA">
      <formula>NOT(ISERROR(SEARCH("BAJA",AC5)))</formula>
    </cfRule>
    <cfRule type="containsText" dxfId="2876" priority="559" operator="containsText" text="MEDIA">
      <formula>NOT(ISERROR(SEARCH("MEDIA",AC5)))</formula>
    </cfRule>
    <cfRule type="containsText" dxfId="2875" priority="560" operator="containsText" text="ALTA">
      <formula>NOT(ISERROR(SEARCH("ALTA",AC5)))</formula>
    </cfRule>
  </conditionalFormatting>
  <conditionalFormatting sqref="AS4">
    <cfRule type="containsText" dxfId="2874" priority="555" operator="containsText" text="BAJA">
      <formula>NOT(ISERROR(SEARCH("BAJA",AS4)))</formula>
    </cfRule>
    <cfRule type="containsText" dxfId="2873" priority="556" operator="containsText" text="MEDIA">
      <formula>NOT(ISERROR(SEARCH("MEDIA",AS4)))</formula>
    </cfRule>
    <cfRule type="containsText" dxfId="2872" priority="557" operator="containsText" text="ALTA">
      <formula>NOT(ISERROR(SEARCH("ALTA",AS4)))</formula>
    </cfRule>
  </conditionalFormatting>
  <conditionalFormatting sqref="AS5">
    <cfRule type="containsText" dxfId="2871" priority="552" operator="containsText" text="BAJA">
      <formula>NOT(ISERROR(SEARCH("BAJA",AS5)))</formula>
    </cfRule>
    <cfRule type="containsText" dxfId="2870" priority="553" operator="containsText" text="MEDIA">
      <formula>NOT(ISERROR(SEARCH("MEDIA",AS5)))</formula>
    </cfRule>
    <cfRule type="containsText" dxfId="2869" priority="554" operator="containsText" text="ALTA">
      <formula>NOT(ISERROR(SEARCH("ALTA",AS5)))</formula>
    </cfRule>
  </conditionalFormatting>
  <conditionalFormatting sqref="AS6">
    <cfRule type="containsText" dxfId="2868" priority="549" operator="containsText" text="BAJA">
      <formula>NOT(ISERROR(SEARCH("BAJA",AS6)))</formula>
    </cfRule>
    <cfRule type="containsText" dxfId="2867" priority="550" operator="containsText" text="MEDIA">
      <formula>NOT(ISERROR(SEARCH("MEDIA",AS6)))</formula>
    </cfRule>
    <cfRule type="containsText" dxfId="2866" priority="551" operator="containsText" text="ALTA">
      <formula>NOT(ISERROR(SEARCH("ALTA",AS6)))</formula>
    </cfRule>
  </conditionalFormatting>
  <conditionalFormatting sqref="AS7">
    <cfRule type="containsText" dxfId="2865" priority="546" operator="containsText" text="BAJA">
      <formula>NOT(ISERROR(SEARCH("BAJA",AS7)))</formula>
    </cfRule>
    <cfRule type="containsText" dxfId="2864" priority="547" operator="containsText" text="MEDIA">
      <formula>NOT(ISERROR(SEARCH("MEDIA",AS7)))</formula>
    </cfRule>
    <cfRule type="containsText" dxfId="2863" priority="548" operator="containsText" text="ALTA">
      <formula>NOT(ISERROR(SEARCH("ALTA",AS7)))</formula>
    </cfRule>
  </conditionalFormatting>
  <conditionalFormatting sqref="AR9">
    <cfRule type="containsText" dxfId="2862" priority="543" operator="containsText" text="BAJA">
      <formula>NOT(ISERROR(SEARCH("BAJA",AR9)))</formula>
    </cfRule>
    <cfRule type="containsText" dxfId="2861" priority="544" operator="containsText" text="MEDIA">
      <formula>NOT(ISERROR(SEARCH("MEDIA",AR9)))</formula>
    </cfRule>
    <cfRule type="containsText" dxfId="2860" priority="545" operator="containsText" text="ALTA">
      <formula>NOT(ISERROR(SEARCH("ALTA",AR9)))</formula>
    </cfRule>
  </conditionalFormatting>
  <conditionalFormatting sqref="AJ4:AK7">
    <cfRule type="containsText" dxfId="2859" priority="737" operator="containsText" text="BAJA">
      <formula>NOT(ISERROR(SEARCH("BAJA",AJ4)))</formula>
    </cfRule>
    <cfRule type="containsText" dxfId="2858" priority="738" operator="containsText" text="MEDIA">
      <formula>NOT(ISERROR(SEARCH("MEDIA",AJ4)))</formula>
    </cfRule>
    <cfRule type="containsText" dxfId="2857" priority="739" operator="containsText" text="ALTA">
      <formula>NOT(ISERROR(SEARCH("ALTA",AJ4)))</formula>
    </cfRule>
  </conditionalFormatting>
  <conditionalFormatting sqref="AR4">
    <cfRule type="containsText" dxfId="2856" priority="740" operator="containsText" text="BAJA">
      <formula>NOT(ISERROR(SEARCH("BAJA",AR4)))</formula>
    </cfRule>
    <cfRule type="containsText" dxfId="2855" priority="741" operator="containsText" text="MEDIA">
      <formula>NOT(ISERROR(SEARCH("MEDIA",AR4)))</formula>
    </cfRule>
    <cfRule type="containsText" dxfId="2854" priority="742" operator="containsText" text="ALTA">
      <formula>NOT(ISERROR(SEARCH("ALTA",AR4)))</formula>
    </cfRule>
  </conditionalFormatting>
  <conditionalFormatting sqref="AX4">
    <cfRule type="cellIs" dxfId="2853" priority="691" operator="equal">
      <formula>100%</formula>
    </cfRule>
    <cfRule type="cellIs" dxfId="2852" priority="692" operator="equal">
      <formula>80%</formula>
    </cfRule>
    <cfRule type="cellIs" dxfId="2851" priority="693" operator="equal">
      <formula>60%</formula>
    </cfRule>
    <cfRule type="cellIs" dxfId="2850" priority="694" operator="equal">
      <formula>40%</formula>
    </cfRule>
    <cfRule type="cellIs" dxfId="2849" priority="695" operator="equal">
      <formula>0.2</formula>
    </cfRule>
    <cfRule type="containsText" dxfId="2848" priority="709" operator="containsText" text="Extremo">
      <formula>NOT(ISERROR(SEARCH("Extremo",AX4)))</formula>
    </cfRule>
    <cfRule type="containsText" dxfId="2847" priority="710" operator="containsText" text="Alto">
      <formula>NOT(ISERROR(SEARCH("Alto",AX4)))</formula>
    </cfRule>
    <cfRule type="containsText" dxfId="2846" priority="711" operator="containsText" text="Bajo">
      <formula>NOT(ISERROR(SEARCH("Bajo",AX4)))</formula>
    </cfRule>
    <cfRule type="containsText" dxfId="2845" priority="722" operator="containsText" text="Catastrófico">
      <formula>NOT(ISERROR(SEARCH("Catastrófico",AX4)))</formula>
    </cfRule>
    <cfRule type="containsText" dxfId="2844" priority="723" operator="containsText" text="Mayor">
      <formula>NOT(ISERROR(SEARCH("Mayor",AX4)))</formula>
    </cfRule>
    <cfRule type="containsText" dxfId="2843" priority="724" operator="containsText" text="Moderado">
      <formula>NOT(ISERROR(SEARCH("Moderado",AX4)))</formula>
    </cfRule>
    <cfRule type="containsText" dxfId="2842" priority="725" operator="containsText" text="Menor">
      <formula>NOT(ISERROR(SEARCH("Menor",AX4)))</formula>
    </cfRule>
    <cfRule type="containsText" dxfId="2841" priority="726" operator="containsText" text="Leve">
      <formula>NOT(ISERROR(SEARCH("Leve",AX4)))</formula>
    </cfRule>
    <cfRule type="containsText" dxfId="2840" priority="732" operator="containsText" text="Muy a">
      <formula>NOT(ISERROR(SEARCH("Muy a",AX4)))</formula>
    </cfRule>
    <cfRule type="containsText" dxfId="2839" priority="733" operator="containsText" text="Muy b">
      <formula>NOT(ISERROR(SEARCH("Muy b",AX4)))</formula>
    </cfRule>
    <cfRule type="containsText" dxfId="2838" priority="734" operator="containsText" text="Baja">
      <formula>NOT(ISERROR(SEARCH("Baja",AX4)))</formula>
    </cfRule>
    <cfRule type="containsText" dxfId="2837" priority="735" operator="containsText" text="Media">
      <formula>NOT(ISERROR(SEARCH("Media",AX4)))</formula>
    </cfRule>
    <cfRule type="containsText" dxfId="2836" priority="736" operator="containsText" text="Alta">
      <formula>NOT(ISERROR(SEARCH("Alta",AX4)))</formula>
    </cfRule>
  </conditionalFormatting>
  <conditionalFormatting sqref="V4">
    <cfRule type="containsText" dxfId="2835" priority="727" operator="containsText" text="Muy a">
      <formula>NOT(ISERROR(SEARCH("Muy a",V4)))</formula>
    </cfRule>
    <cfRule type="containsText" dxfId="2834" priority="728" operator="containsText" text="Muy b">
      <formula>NOT(ISERROR(SEARCH("Muy b",V4)))</formula>
    </cfRule>
    <cfRule type="containsText" dxfId="2833" priority="729" operator="containsText" text="Baja">
      <formula>NOT(ISERROR(SEARCH("Baja",V4)))</formula>
    </cfRule>
    <cfRule type="containsText" dxfId="2832" priority="730" operator="containsText" text="Media">
      <formula>NOT(ISERROR(SEARCH("Media",V4)))</formula>
    </cfRule>
    <cfRule type="containsText" dxfId="2831" priority="731" operator="containsText" text="Alta">
      <formula>NOT(ISERROR(SEARCH("Alta",V4)))</formula>
    </cfRule>
  </conditionalFormatting>
  <conditionalFormatting sqref="X4">
    <cfRule type="containsText" dxfId="2830" priority="712" operator="containsText" text="Catastrófico">
      <formula>NOT(ISERROR(SEARCH("Catastrófico",X4)))</formula>
    </cfRule>
    <cfRule type="containsText" dxfId="2829" priority="713" operator="containsText" text="Mayor">
      <formula>NOT(ISERROR(SEARCH("Mayor",X4)))</formula>
    </cfRule>
    <cfRule type="containsText" dxfId="2828" priority="714" operator="containsText" text="Moderado">
      <formula>NOT(ISERROR(SEARCH("Moderado",X4)))</formula>
    </cfRule>
    <cfRule type="containsText" dxfId="2827" priority="715" operator="containsText" text="Menor">
      <formula>NOT(ISERROR(SEARCH("Menor",X4)))</formula>
    </cfRule>
    <cfRule type="containsText" dxfId="2826" priority="716" operator="containsText" text="Leve">
      <formula>NOT(ISERROR(SEARCH("Leve",X4)))</formula>
    </cfRule>
    <cfRule type="containsText" dxfId="2825" priority="717" operator="containsText" text="Muy a">
      <formula>NOT(ISERROR(SEARCH("Muy a",X4)))</formula>
    </cfRule>
    <cfRule type="containsText" dxfId="2824" priority="718" operator="containsText" text="Muy b">
      <formula>NOT(ISERROR(SEARCH("Muy b",X4)))</formula>
    </cfRule>
    <cfRule type="containsText" dxfId="2823" priority="719" operator="containsText" text="Baja">
      <formula>NOT(ISERROR(SEARCH("Baja",X4)))</formula>
    </cfRule>
    <cfRule type="containsText" dxfId="2822" priority="720" operator="containsText" text="Media">
      <formula>NOT(ISERROR(SEARCH("Media",X4)))</formula>
    </cfRule>
    <cfRule type="containsText" dxfId="2821" priority="721" operator="containsText" text="Alta">
      <formula>NOT(ISERROR(SEARCH("Alta",X4)))</formula>
    </cfRule>
  </conditionalFormatting>
  <conditionalFormatting sqref="Z4">
    <cfRule type="containsText" dxfId="2820" priority="696" operator="containsText" text="Extremo">
      <formula>NOT(ISERROR(SEARCH("Extremo",Z4)))</formula>
    </cfRule>
    <cfRule type="containsText" dxfId="2819" priority="697" operator="containsText" text="Alto">
      <formula>NOT(ISERROR(SEARCH("Alto",Z4)))</formula>
    </cfRule>
    <cfRule type="containsText" dxfId="2818" priority="698" operator="containsText" text="Bajo">
      <formula>NOT(ISERROR(SEARCH("Bajo",Z4)))</formula>
    </cfRule>
    <cfRule type="containsText" dxfId="2817" priority="699" operator="containsText" text="Catastrófico">
      <formula>NOT(ISERROR(SEARCH("Catastrófico",Z4)))</formula>
    </cfRule>
    <cfRule type="containsText" dxfId="2816" priority="700" operator="containsText" text="Mayor">
      <formula>NOT(ISERROR(SEARCH("Mayor",Z4)))</formula>
    </cfRule>
    <cfRule type="containsText" dxfId="2815" priority="701" operator="containsText" text="Moderado">
      <formula>NOT(ISERROR(SEARCH("Moderado",Z4)))</formula>
    </cfRule>
    <cfRule type="containsText" dxfId="2814" priority="702" operator="containsText" text="Menor">
      <formula>NOT(ISERROR(SEARCH("Menor",Z4)))</formula>
    </cfRule>
    <cfRule type="containsText" dxfId="2813" priority="703" operator="containsText" text="Leve">
      <formula>NOT(ISERROR(SEARCH("Leve",Z4)))</formula>
    </cfRule>
    <cfRule type="containsText" dxfId="2812" priority="704" operator="containsText" text="Muy a">
      <formula>NOT(ISERROR(SEARCH("Muy a",Z4)))</formula>
    </cfRule>
    <cfRule type="containsText" dxfId="2811" priority="705" operator="containsText" text="Muy b">
      <formula>NOT(ISERROR(SEARCH("Muy b",Z4)))</formula>
    </cfRule>
    <cfRule type="containsText" dxfId="2810" priority="706" operator="containsText" text="Baja">
      <formula>NOT(ISERROR(SEARCH("Baja",Z4)))</formula>
    </cfRule>
    <cfRule type="containsText" dxfId="2809" priority="707" operator="containsText" text="Media">
      <formula>NOT(ISERROR(SEARCH("Media",Z4)))</formula>
    </cfRule>
    <cfRule type="containsText" dxfId="2808" priority="708" operator="containsText" text="Alta">
      <formula>NOT(ISERROR(SEARCH("Alta",Z4)))</formula>
    </cfRule>
  </conditionalFormatting>
  <conditionalFormatting sqref="Y4">
    <cfRule type="cellIs" dxfId="2807" priority="673" operator="equal">
      <formula>100%</formula>
    </cfRule>
    <cfRule type="cellIs" dxfId="2806" priority="674" operator="equal">
      <formula>80%</formula>
    </cfRule>
    <cfRule type="cellIs" dxfId="2805" priority="675" operator="equal">
      <formula>60%</formula>
    </cfRule>
    <cfRule type="cellIs" dxfId="2804" priority="676" operator="equal">
      <formula>40%</formula>
    </cfRule>
    <cfRule type="cellIs" dxfId="2803" priority="677" operator="equal">
      <formula>0.2</formula>
    </cfRule>
    <cfRule type="containsText" dxfId="2802" priority="678" operator="containsText" text="Extremo">
      <formula>NOT(ISERROR(SEARCH("Extremo",Y4)))</formula>
    </cfRule>
    <cfRule type="containsText" dxfId="2801" priority="679" operator="containsText" text="Alto">
      <formula>NOT(ISERROR(SEARCH("Alto",Y4)))</formula>
    </cfRule>
    <cfRule type="containsText" dxfId="2800" priority="680" operator="containsText" text="Bajo">
      <formula>NOT(ISERROR(SEARCH("Bajo",Y4)))</formula>
    </cfRule>
    <cfRule type="containsText" dxfId="2799" priority="681" operator="containsText" text="Catastrófico">
      <formula>NOT(ISERROR(SEARCH("Catastrófico",Y4)))</formula>
    </cfRule>
    <cfRule type="containsText" dxfId="2798" priority="682" operator="containsText" text="Mayor">
      <formula>NOT(ISERROR(SEARCH("Mayor",Y4)))</formula>
    </cfRule>
    <cfRule type="containsText" dxfId="2797" priority="683" operator="containsText" text="Moderado">
      <formula>NOT(ISERROR(SEARCH("Moderado",Y4)))</formula>
    </cfRule>
    <cfRule type="containsText" dxfId="2796" priority="684" operator="containsText" text="Menor">
      <formula>NOT(ISERROR(SEARCH("Menor",Y4)))</formula>
    </cfRule>
    <cfRule type="containsText" dxfId="2795" priority="685" operator="containsText" text="Leve">
      <formula>NOT(ISERROR(SEARCH("Leve",Y4)))</formula>
    </cfRule>
    <cfRule type="containsText" dxfId="2794" priority="686" operator="containsText" text="Muy a">
      <formula>NOT(ISERROR(SEARCH("Muy a",Y4)))</formula>
    </cfRule>
    <cfRule type="containsText" dxfId="2793" priority="687" operator="containsText" text="Muy b">
      <formula>NOT(ISERROR(SEARCH("Muy b",Y4)))</formula>
    </cfRule>
    <cfRule type="containsText" dxfId="2792" priority="688" operator="containsText" text="Baja">
      <formula>NOT(ISERROR(SEARCH("Baja",Y4)))</formula>
    </cfRule>
    <cfRule type="containsText" dxfId="2791" priority="689" operator="containsText" text="Media">
      <formula>NOT(ISERROR(SEARCH("Media",Y4)))</formula>
    </cfRule>
    <cfRule type="containsText" dxfId="2790" priority="690" operator="containsText" text="Alta">
      <formula>NOT(ISERROR(SEARCH("Alta",Y4)))</formula>
    </cfRule>
  </conditionalFormatting>
  <conditionalFormatting sqref="W4">
    <cfRule type="cellIs" dxfId="2789" priority="655" operator="equal">
      <formula>100%</formula>
    </cfRule>
    <cfRule type="cellIs" dxfId="2788" priority="656" operator="equal">
      <formula>80%</formula>
    </cfRule>
    <cfRule type="cellIs" dxfId="2787" priority="657" operator="equal">
      <formula>60%</formula>
    </cfRule>
    <cfRule type="cellIs" dxfId="2786" priority="658" operator="equal">
      <formula>40%</formula>
    </cfRule>
    <cfRule type="cellIs" dxfId="2785" priority="659" operator="equal">
      <formula>0.2</formula>
    </cfRule>
    <cfRule type="containsText" dxfId="2784" priority="660" operator="containsText" text="Extremo">
      <formula>NOT(ISERROR(SEARCH("Extremo",W4)))</formula>
    </cfRule>
    <cfRule type="containsText" dxfId="2783" priority="661" operator="containsText" text="Alto">
      <formula>NOT(ISERROR(SEARCH("Alto",W4)))</formula>
    </cfRule>
    <cfRule type="containsText" dxfId="2782" priority="662" operator="containsText" text="Bajo">
      <formula>NOT(ISERROR(SEARCH("Bajo",W4)))</formula>
    </cfRule>
    <cfRule type="containsText" dxfId="2781" priority="663" operator="containsText" text="Catastrófico">
      <formula>NOT(ISERROR(SEARCH("Catastrófico",W4)))</formula>
    </cfRule>
    <cfRule type="containsText" dxfId="2780" priority="664" operator="containsText" text="Mayor">
      <formula>NOT(ISERROR(SEARCH("Mayor",W4)))</formula>
    </cfRule>
    <cfRule type="containsText" dxfId="2779" priority="665" operator="containsText" text="Moderado">
      <formula>NOT(ISERROR(SEARCH("Moderado",W4)))</formula>
    </cfRule>
    <cfRule type="containsText" dxfId="2778" priority="666" operator="containsText" text="Menor">
      <formula>NOT(ISERROR(SEARCH("Menor",W4)))</formula>
    </cfRule>
    <cfRule type="containsText" dxfId="2777" priority="667" operator="containsText" text="Leve">
      <formula>NOT(ISERROR(SEARCH("Leve",W4)))</formula>
    </cfRule>
    <cfRule type="containsText" dxfId="2776" priority="668" operator="containsText" text="Muy a">
      <formula>NOT(ISERROR(SEARCH("Muy a",W4)))</formula>
    </cfRule>
    <cfRule type="containsText" dxfId="2775" priority="669" operator="containsText" text="Muy b">
      <formula>NOT(ISERROR(SEARCH("Muy b",W4)))</formula>
    </cfRule>
    <cfRule type="containsText" dxfId="2774" priority="670" operator="containsText" text="Baja">
      <formula>NOT(ISERROR(SEARCH("Baja",W4)))</formula>
    </cfRule>
    <cfRule type="containsText" dxfId="2773" priority="671" operator="containsText" text="Media">
      <formula>NOT(ISERROR(SEARCH("Media",W4)))</formula>
    </cfRule>
    <cfRule type="containsText" dxfId="2772" priority="672" operator="containsText" text="Alta">
      <formula>NOT(ISERROR(SEARCH("Alta",W4)))</formula>
    </cfRule>
  </conditionalFormatting>
  <conditionalFormatting sqref="AA4">
    <cfRule type="cellIs" dxfId="2771" priority="638" operator="equal">
      <formula>100%</formula>
    </cfRule>
    <cfRule type="cellIs" dxfId="2770" priority="639" operator="equal">
      <formula>75%</formula>
    </cfRule>
    <cfRule type="cellIs" dxfId="2769" priority="640" operator="equal">
      <formula>50%</formula>
    </cfRule>
    <cfRule type="cellIs" dxfId="2768" priority="641" operator="equal">
      <formula>25%</formula>
    </cfRule>
    <cfRule type="containsText" dxfId="2767" priority="642" operator="containsText" text="Extremo">
      <formula>NOT(ISERROR(SEARCH("Extremo",AA4)))</formula>
    </cfRule>
    <cfRule type="containsText" dxfId="2766" priority="643" operator="containsText" text="Alto">
      <formula>NOT(ISERROR(SEARCH("Alto",AA4)))</formula>
    </cfRule>
    <cfRule type="containsText" dxfId="2765" priority="644" operator="containsText" text="Bajo">
      <formula>NOT(ISERROR(SEARCH("Bajo",AA4)))</formula>
    </cfRule>
    <cfRule type="containsText" dxfId="2764" priority="645" operator="containsText" text="Catastrófico">
      <formula>NOT(ISERROR(SEARCH("Catastrófico",AA4)))</formula>
    </cfRule>
    <cfRule type="containsText" dxfId="2763" priority="646" operator="containsText" text="Mayor">
      <formula>NOT(ISERROR(SEARCH("Mayor",AA4)))</formula>
    </cfRule>
    <cfRule type="containsText" dxfId="2762" priority="647" operator="containsText" text="Moderado">
      <formula>NOT(ISERROR(SEARCH("Moderado",AA4)))</formula>
    </cfRule>
    <cfRule type="containsText" dxfId="2761" priority="648" operator="containsText" text="Menor">
      <formula>NOT(ISERROR(SEARCH("Menor",AA4)))</formula>
    </cfRule>
    <cfRule type="containsText" dxfId="2760" priority="649" operator="containsText" text="Leve">
      <formula>NOT(ISERROR(SEARCH("Leve",AA4)))</formula>
    </cfRule>
    <cfRule type="containsText" dxfId="2759" priority="650" operator="containsText" text="Muy a">
      <formula>NOT(ISERROR(SEARCH("Muy a",AA4)))</formula>
    </cfRule>
    <cfRule type="containsText" dxfId="2758" priority="651" operator="containsText" text="Muy b">
      <formula>NOT(ISERROR(SEARCH("Muy b",AA4)))</formula>
    </cfRule>
    <cfRule type="containsText" dxfId="2757" priority="652" operator="containsText" text="Baja">
      <formula>NOT(ISERROR(SEARCH("Baja",AA4)))</formula>
    </cfRule>
    <cfRule type="containsText" dxfId="2756" priority="653" operator="containsText" text="Media">
      <formula>NOT(ISERROR(SEARCH("Media",AA4)))</formula>
    </cfRule>
    <cfRule type="containsText" dxfId="2755" priority="654" operator="containsText" text="Alta">
      <formula>NOT(ISERROR(SEARCH("Alta",AA4)))</formula>
    </cfRule>
  </conditionalFormatting>
  <conditionalFormatting sqref="AU4">
    <cfRule type="containsText" dxfId="2754" priority="635" operator="containsText" text="BAJA">
      <formula>NOT(ISERROR(SEARCH("BAJA",AU4)))</formula>
    </cfRule>
    <cfRule type="containsText" dxfId="2753" priority="636" operator="containsText" text="MEDIA">
      <formula>NOT(ISERROR(SEARCH("MEDIA",AU4)))</formula>
    </cfRule>
    <cfRule type="containsText" dxfId="2752" priority="637" operator="containsText" text="ALTA">
      <formula>NOT(ISERROR(SEARCH("ALTA",AU4)))</formula>
    </cfRule>
  </conditionalFormatting>
  <conditionalFormatting sqref="AU5:AU7">
    <cfRule type="containsText" dxfId="2751" priority="632" operator="containsText" text="BAJA">
      <formula>NOT(ISERROR(SEARCH("BAJA",AU5)))</formula>
    </cfRule>
    <cfRule type="containsText" dxfId="2750" priority="633" operator="containsText" text="MEDIA">
      <formula>NOT(ISERROR(SEARCH("MEDIA",AU5)))</formula>
    </cfRule>
    <cfRule type="containsText" dxfId="2749" priority="634" operator="containsText" text="ALTA">
      <formula>NOT(ISERROR(SEARCH("ALTA",AU5)))</formula>
    </cfRule>
  </conditionalFormatting>
  <conditionalFormatting sqref="AW4">
    <cfRule type="cellIs" dxfId="2748" priority="614" operator="equal">
      <formula>100%</formula>
    </cfRule>
    <cfRule type="cellIs" dxfId="2747" priority="615" operator="equal">
      <formula>80%</formula>
    </cfRule>
    <cfRule type="cellIs" dxfId="2746" priority="616" operator="equal">
      <formula>60%</formula>
    </cfRule>
    <cfRule type="cellIs" dxfId="2745" priority="617" operator="equal">
      <formula>40%</formula>
    </cfRule>
    <cfRule type="cellIs" dxfId="2744" priority="618" operator="equal">
      <formula>0.2</formula>
    </cfRule>
    <cfRule type="containsText" dxfId="2743" priority="619" operator="containsText" text="Extremo">
      <formula>NOT(ISERROR(SEARCH("Extremo",AW4)))</formula>
    </cfRule>
    <cfRule type="containsText" dxfId="2742" priority="620" operator="containsText" text="Alto">
      <formula>NOT(ISERROR(SEARCH("Alto",AW4)))</formula>
    </cfRule>
    <cfRule type="containsText" dxfId="2741" priority="621" operator="containsText" text="Bajo">
      <formula>NOT(ISERROR(SEARCH("Bajo",AW4)))</formula>
    </cfRule>
    <cfRule type="containsText" dxfId="2740" priority="622" operator="containsText" text="Catastrófico">
      <formula>NOT(ISERROR(SEARCH("Catastrófico",AW4)))</formula>
    </cfRule>
    <cfRule type="containsText" dxfId="2739" priority="623" operator="containsText" text="Mayor">
      <formula>NOT(ISERROR(SEARCH("Mayor",AW4)))</formula>
    </cfRule>
    <cfRule type="containsText" dxfId="2738" priority="624" operator="containsText" text="Moderado">
      <formula>NOT(ISERROR(SEARCH("Moderado",AW4)))</formula>
    </cfRule>
    <cfRule type="containsText" dxfId="2737" priority="625" operator="containsText" text="Menor">
      <formula>NOT(ISERROR(SEARCH("Menor",AW4)))</formula>
    </cfRule>
    <cfRule type="containsText" dxfId="2736" priority="626" operator="containsText" text="Leve">
      <formula>NOT(ISERROR(SEARCH("Leve",AW4)))</formula>
    </cfRule>
    <cfRule type="containsText" dxfId="2735" priority="627" operator="containsText" text="Muy a">
      <formula>NOT(ISERROR(SEARCH("Muy a",AW4)))</formula>
    </cfRule>
    <cfRule type="containsText" dxfId="2734" priority="628" operator="containsText" text="Muy b">
      <formula>NOT(ISERROR(SEARCH("Muy b",AW4)))</formula>
    </cfRule>
    <cfRule type="containsText" dxfId="2733" priority="629" operator="containsText" text="Baja">
      <formula>NOT(ISERROR(SEARCH("Baja",AW4)))</formula>
    </cfRule>
    <cfRule type="containsText" dxfId="2732" priority="630" operator="containsText" text="Media">
      <formula>NOT(ISERROR(SEARCH("Media",AW4)))</formula>
    </cfRule>
    <cfRule type="containsText" dxfId="2731" priority="631" operator="containsText" text="Alta">
      <formula>NOT(ISERROR(SEARCH("Alta",AW4)))</formula>
    </cfRule>
  </conditionalFormatting>
  <conditionalFormatting sqref="AV4">
    <cfRule type="cellIs" dxfId="2730" priority="607" operator="greaterThan">
      <formula>75%</formula>
    </cfRule>
    <cfRule type="cellIs" dxfId="2729" priority="608" operator="between">
      <formula>51%</formula>
      <formula>75%</formula>
    </cfRule>
    <cfRule type="cellIs" dxfId="2728" priority="609" operator="between">
      <formula>26%</formula>
      <formula>50%</formula>
    </cfRule>
    <cfRule type="cellIs" dxfId="2727" priority="610" operator="between">
      <formula>0%</formula>
      <formula>25%</formula>
    </cfRule>
    <cfRule type="containsText" dxfId="2726" priority="611" operator="containsText" text="BAJA">
      <formula>NOT(ISERROR(SEARCH("BAJA",AV4)))</formula>
    </cfRule>
    <cfRule type="containsText" dxfId="2725" priority="612" operator="containsText" text="MEDIA">
      <formula>NOT(ISERROR(SEARCH("MEDIA",AV4)))</formula>
    </cfRule>
    <cfRule type="containsText" dxfId="2724" priority="613" operator="containsText" text="ALTA">
      <formula>NOT(ISERROR(SEARCH("ALTA",AV4)))</formula>
    </cfRule>
  </conditionalFormatting>
  <conditionalFormatting sqref="AV5:AV7">
    <cfRule type="cellIs" dxfId="2723" priority="600" operator="greaterThan">
      <formula>75%</formula>
    </cfRule>
    <cfRule type="cellIs" dxfId="2722" priority="601" operator="between">
      <formula>51%</formula>
      <formula>75%</formula>
    </cfRule>
    <cfRule type="cellIs" dxfId="2721" priority="602" operator="between">
      <formula>26%</formula>
      <formula>50%</formula>
    </cfRule>
    <cfRule type="cellIs" dxfId="2720" priority="603" operator="between">
      <formula>0%</formula>
      <formula>25%</formula>
    </cfRule>
    <cfRule type="containsText" dxfId="2719" priority="604" operator="containsText" text="BAJA">
      <formula>NOT(ISERROR(SEARCH("BAJA",AV5)))</formula>
    </cfRule>
    <cfRule type="containsText" dxfId="2718" priority="605" operator="containsText" text="MEDIA">
      <formula>NOT(ISERROR(SEARCH("MEDIA",AV5)))</formula>
    </cfRule>
    <cfRule type="containsText" dxfId="2717" priority="606" operator="containsText" text="ALTA">
      <formula>NOT(ISERROR(SEARCH("ALTA",AV5)))</formula>
    </cfRule>
  </conditionalFormatting>
  <conditionalFormatting sqref="S4">
    <cfRule type="cellIs" dxfId="2716" priority="582" operator="equal">
      <formula>100%</formula>
    </cfRule>
    <cfRule type="cellIs" dxfId="2715" priority="583" operator="equal">
      <formula>80%</formula>
    </cfRule>
    <cfRule type="cellIs" dxfId="2714" priority="584" operator="equal">
      <formula>60%</formula>
    </cfRule>
    <cfRule type="cellIs" dxfId="2713" priority="585" operator="equal">
      <formula>40%</formula>
    </cfRule>
    <cfRule type="cellIs" dxfId="2712" priority="586" operator="equal">
      <formula>0.2</formula>
    </cfRule>
    <cfRule type="containsText" dxfId="2711" priority="587" operator="containsText" text="Extremo">
      <formula>NOT(ISERROR(SEARCH("Extremo",S4)))</formula>
    </cfRule>
    <cfRule type="containsText" dxfId="2710" priority="588" operator="containsText" text="Alto">
      <formula>NOT(ISERROR(SEARCH("Alto",S4)))</formula>
    </cfRule>
    <cfRule type="containsText" dxfId="2709" priority="589" operator="containsText" text="Bajo">
      <formula>NOT(ISERROR(SEARCH("Bajo",S4)))</formula>
    </cfRule>
    <cfRule type="containsText" dxfId="2708" priority="590" operator="containsText" text="Catastrófico">
      <formula>NOT(ISERROR(SEARCH("Catastrófico",S4)))</formula>
    </cfRule>
    <cfRule type="containsText" dxfId="2707" priority="591" operator="containsText" text="Mayor">
      <formula>NOT(ISERROR(SEARCH("Mayor",S4)))</formula>
    </cfRule>
    <cfRule type="containsText" dxfId="2706" priority="592" operator="containsText" text="Moderado">
      <formula>NOT(ISERROR(SEARCH("Moderado",S4)))</formula>
    </cfRule>
    <cfRule type="containsText" dxfId="2705" priority="593" operator="containsText" text="Menor">
      <formula>NOT(ISERROR(SEARCH("Menor",S4)))</formula>
    </cfRule>
    <cfRule type="containsText" dxfId="2704" priority="594" operator="containsText" text="Leve">
      <formula>NOT(ISERROR(SEARCH("Leve",S4)))</formula>
    </cfRule>
    <cfRule type="containsText" dxfId="2703" priority="595" operator="containsText" text="Muy a">
      <formula>NOT(ISERROR(SEARCH("Muy a",S4)))</formula>
    </cfRule>
    <cfRule type="containsText" dxfId="2702" priority="596" operator="containsText" text="Muy b">
      <formula>NOT(ISERROR(SEARCH("Muy b",S4)))</formula>
    </cfRule>
    <cfRule type="containsText" dxfId="2701" priority="597" operator="containsText" text="Baja">
      <formula>NOT(ISERROR(SEARCH("Baja",S4)))</formula>
    </cfRule>
    <cfRule type="containsText" dxfId="2700" priority="598" operator="containsText" text="Media">
      <formula>NOT(ISERROR(SEARCH("Media",S4)))</formula>
    </cfRule>
    <cfRule type="containsText" dxfId="2699" priority="599" operator="containsText" text="Alta">
      <formula>NOT(ISERROR(SEARCH("Alta",S4)))</formula>
    </cfRule>
  </conditionalFormatting>
  <conditionalFormatting sqref="T4">
    <cfRule type="cellIs" dxfId="2698" priority="564" operator="equal">
      <formula>100%</formula>
    </cfRule>
    <cfRule type="cellIs" dxfId="2697" priority="565" operator="equal">
      <formula>80%</formula>
    </cfRule>
    <cfRule type="cellIs" dxfId="2696" priority="566" operator="equal">
      <formula>60%</formula>
    </cfRule>
    <cfRule type="cellIs" dxfId="2695" priority="567" operator="equal">
      <formula>40%</formula>
    </cfRule>
    <cfRule type="cellIs" dxfId="2694" priority="568" operator="equal">
      <formula>0.2</formula>
    </cfRule>
    <cfRule type="containsText" dxfId="2693" priority="569" operator="containsText" text="Extremo">
      <formula>NOT(ISERROR(SEARCH("Extremo",T4)))</formula>
    </cfRule>
    <cfRule type="containsText" dxfId="2692" priority="570" operator="containsText" text="Alto">
      <formula>NOT(ISERROR(SEARCH("Alto",T4)))</formula>
    </cfRule>
    <cfRule type="containsText" dxfId="2691" priority="571" operator="containsText" text="Bajo">
      <formula>NOT(ISERROR(SEARCH("Bajo",T4)))</formula>
    </cfRule>
    <cfRule type="containsText" dxfId="2690" priority="572" operator="containsText" text="Catastrófico">
      <formula>NOT(ISERROR(SEARCH("Catastrófico",T4)))</formula>
    </cfRule>
    <cfRule type="containsText" dxfId="2689" priority="573" operator="containsText" text="Mayor">
      <formula>NOT(ISERROR(SEARCH("Mayor",T4)))</formula>
    </cfRule>
    <cfRule type="containsText" dxfId="2688" priority="574" operator="containsText" text="Moderado">
      <formula>NOT(ISERROR(SEARCH("Moderado",T4)))</formula>
    </cfRule>
    <cfRule type="containsText" dxfId="2687" priority="575" operator="containsText" text="Menor">
      <formula>NOT(ISERROR(SEARCH("Menor",T4)))</formula>
    </cfRule>
    <cfRule type="containsText" dxfId="2686" priority="576" operator="containsText" text="Leve">
      <formula>NOT(ISERROR(SEARCH("Leve",T4)))</formula>
    </cfRule>
    <cfRule type="containsText" dxfId="2685" priority="577" operator="containsText" text="Muy a">
      <formula>NOT(ISERROR(SEARCH("Muy a",T4)))</formula>
    </cfRule>
    <cfRule type="containsText" dxfId="2684" priority="578" operator="containsText" text="Muy b">
      <formula>NOT(ISERROR(SEARCH("Muy b",T4)))</formula>
    </cfRule>
    <cfRule type="containsText" dxfId="2683" priority="579" operator="containsText" text="Baja">
      <formula>NOT(ISERROR(SEARCH("Baja",T4)))</formula>
    </cfRule>
    <cfRule type="containsText" dxfId="2682" priority="580" operator="containsText" text="Media">
      <formula>NOT(ISERROR(SEARCH("Media",T4)))</formula>
    </cfRule>
    <cfRule type="containsText" dxfId="2681" priority="581" operator="containsText" text="Alta">
      <formula>NOT(ISERROR(SEARCH("Alta",T4)))</formula>
    </cfRule>
  </conditionalFormatting>
  <conditionalFormatting sqref="AD9">
    <cfRule type="containsText" dxfId="2680" priority="379" operator="containsText" text="BAJA">
      <formula>NOT(ISERROR(SEARCH("BAJA",AD9)))</formula>
    </cfRule>
    <cfRule type="containsText" dxfId="2679" priority="380" operator="containsText" text="MEDIA">
      <formula>NOT(ISERROR(SEARCH("MEDIA",AD9)))</formula>
    </cfRule>
    <cfRule type="containsText" dxfId="2678" priority="381" operator="containsText" text="ALTA">
      <formula>NOT(ISERROR(SEARCH("ALTA",AD9)))</formula>
    </cfRule>
  </conditionalFormatting>
  <conditionalFormatting sqref="AL9">
    <cfRule type="containsText" dxfId="2677" priority="376" operator="containsText" text="BAJA">
      <formula>NOT(ISERROR(SEARCH("BAJA",AL9)))</formula>
    </cfRule>
    <cfRule type="containsText" dxfId="2676" priority="377" operator="containsText" text="MEDIA">
      <formula>NOT(ISERROR(SEARCH("MEDIA",AL9)))</formula>
    </cfRule>
    <cfRule type="containsText" dxfId="2675" priority="378" operator="containsText" text="ALTA">
      <formula>NOT(ISERROR(SEARCH("ALTA",AL9)))</formula>
    </cfRule>
  </conditionalFormatting>
  <conditionalFormatting sqref="AN9">
    <cfRule type="containsText" dxfId="2674" priority="373" operator="containsText" text="BAJA">
      <formula>NOT(ISERROR(SEARCH("BAJA",AN9)))</formula>
    </cfRule>
    <cfRule type="containsText" dxfId="2673" priority="374" operator="containsText" text="MEDIA">
      <formula>NOT(ISERROR(SEARCH("MEDIA",AN9)))</formula>
    </cfRule>
    <cfRule type="containsText" dxfId="2672" priority="375" operator="containsText" text="ALTA">
      <formula>NOT(ISERROR(SEARCH("ALTA",AN9)))</formula>
    </cfRule>
  </conditionalFormatting>
  <conditionalFormatting sqref="AS9:AS10">
    <cfRule type="containsText" dxfId="2671" priority="370" operator="containsText" text="BAJA">
      <formula>NOT(ISERROR(SEARCH("BAJA",AS9)))</formula>
    </cfRule>
    <cfRule type="containsText" dxfId="2670" priority="371" operator="containsText" text="MEDIA">
      <formula>NOT(ISERROR(SEARCH("MEDIA",AS9)))</formula>
    </cfRule>
    <cfRule type="containsText" dxfId="2669" priority="372" operator="containsText" text="ALTA">
      <formula>NOT(ISERROR(SEARCH("ALTA",AS9)))</formula>
    </cfRule>
  </conditionalFormatting>
  <conditionalFormatting sqref="AS10">
    <cfRule type="containsText" dxfId="2668" priority="367" operator="containsText" text="BAJA">
      <formula>NOT(ISERROR(SEARCH("BAJA",AS10)))</formula>
    </cfRule>
    <cfRule type="containsText" dxfId="2667" priority="368" operator="containsText" text="MEDIA">
      <formula>NOT(ISERROR(SEARCH("MEDIA",AS10)))</formula>
    </cfRule>
    <cfRule type="containsText" dxfId="2666" priority="369" operator="containsText" text="ALTA">
      <formula>NOT(ISERROR(SEARCH("ALTA",AS10)))</formula>
    </cfRule>
  </conditionalFormatting>
  <conditionalFormatting sqref="AC4">
    <cfRule type="containsText" dxfId="2665" priority="561" operator="containsText" text="BAJA">
      <formula>NOT(ISERROR(SEARCH("BAJA",AC4)))</formula>
    </cfRule>
    <cfRule type="containsText" dxfId="2664" priority="562" operator="containsText" text="MEDIA">
      <formula>NOT(ISERROR(SEARCH("MEDIA",AC4)))</formula>
    </cfRule>
    <cfRule type="containsText" dxfId="2663" priority="563" operator="containsText" text="ALTA">
      <formula>NOT(ISERROR(SEARCH("ALTA",AC4)))</formula>
    </cfRule>
  </conditionalFormatting>
  <conditionalFormatting sqref="S9">
    <cfRule type="cellIs" dxfId="2662" priority="403" operator="equal">
      <formula>100%</formula>
    </cfRule>
    <cfRule type="cellIs" dxfId="2661" priority="404" operator="equal">
      <formula>80%</formula>
    </cfRule>
    <cfRule type="cellIs" dxfId="2660" priority="405" operator="equal">
      <formula>60%</formula>
    </cfRule>
    <cfRule type="cellIs" dxfId="2659" priority="406" operator="equal">
      <formula>40%</formula>
    </cfRule>
    <cfRule type="cellIs" dxfId="2658" priority="407" operator="equal">
      <formula>0.2</formula>
    </cfRule>
    <cfRule type="containsText" dxfId="2657" priority="408" operator="containsText" text="Extremo">
      <formula>NOT(ISERROR(SEARCH("Extremo",S9)))</formula>
    </cfRule>
    <cfRule type="containsText" dxfId="2656" priority="409" operator="containsText" text="Alto">
      <formula>NOT(ISERROR(SEARCH("Alto",S9)))</formula>
    </cfRule>
    <cfRule type="containsText" dxfId="2655" priority="410" operator="containsText" text="Bajo">
      <formula>NOT(ISERROR(SEARCH("Bajo",S9)))</formula>
    </cfRule>
    <cfRule type="containsText" dxfId="2654" priority="411" operator="containsText" text="Catastrófico">
      <formula>NOT(ISERROR(SEARCH("Catastrófico",S9)))</formula>
    </cfRule>
    <cfRule type="containsText" dxfId="2653" priority="412" operator="containsText" text="Mayor">
      <formula>NOT(ISERROR(SEARCH("Mayor",S9)))</formula>
    </cfRule>
    <cfRule type="containsText" dxfId="2652" priority="413" operator="containsText" text="Moderado">
      <formula>NOT(ISERROR(SEARCH("Moderado",S9)))</formula>
    </cfRule>
    <cfRule type="containsText" dxfId="2651" priority="414" operator="containsText" text="Menor">
      <formula>NOT(ISERROR(SEARCH("Menor",S9)))</formula>
    </cfRule>
    <cfRule type="containsText" dxfId="2650" priority="415" operator="containsText" text="Leve">
      <formula>NOT(ISERROR(SEARCH("Leve",S9)))</formula>
    </cfRule>
    <cfRule type="containsText" dxfId="2649" priority="416" operator="containsText" text="Muy a">
      <formula>NOT(ISERROR(SEARCH("Muy a",S9)))</formula>
    </cfRule>
    <cfRule type="containsText" dxfId="2648" priority="417" operator="containsText" text="Muy b">
      <formula>NOT(ISERROR(SEARCH("Muy b",S9)))</formula>
    </cfRule>
    <cfRule type="containsText" dxfId="2647" priority="418" operator="containsText" text="Baja">
      <formula>NOT(ISERROR(SEARCH("Baja",S9)))</formula>
    </cfRule>
    <cfRule type="containsText" dxfId="2646" priority="419" operator="containsText" text="Media">
      <formula>NOT(ISERROR(SEARCH("Media",S9)))</formula>
    </cfRule>
    <cfRule type="containsText" dxfId="2645" priority="420" operator="containsText" text="Alta">
      <formula>NOT(ISERROR(SEARCH("Alta",S9)))</formula>
    </cfRule>
  </conditionalFormatting>
  <conditionalFormatting sqref="AJ9:AK10">
    <cfRule type="containsText" dxfId="2644" priority="540" operator="containsText" text="BAJA">
      <formula>NOT(ISERROR(SEARCH("BAJA",AJ9)))</formula>
    </cfRule>
    <cfRule type="containsText" dxfId="2643" priority="541" operator="containsText" text="MEDIA">
      <formula>NOT(ISERROR(SEARCH("MEDIA",AJ9)))</formula>
    </cfRule>
    <cfRule type="containsText" dxfId="2642" priority="542" operator="containsText" text="ALTA">
      <formula>NOT(ISERROR(SEARCH("ALTA",AJ9)))</formula>
    </cfRule>
  </conditionalFormatting>
  <conditionalFormatting sqref="AX9 Y9">
    <cfRule type="cellIs" dxfId="2641" priority="494" operator="equal">
      <formula>100%</formula>
    </cfRule>
    <cfRule type="cellIs" dxfId="2640" priority="495" operator="equal">
      <formula>80%</formula>
    </cfRule>
    <cfRule type="cellIs" dxfId="2639" priority="496" operator="equal">
      <formula>60%</formula>
    </cfRule>
    <cfRule type="cellIs" dxfId="2638" priority="497" operator="equal">
      <formula>40%</formula>
    </cfRule>
    <cfRule type="cellIs" dxfId="2637" priority="498" operator="equal">
      <formula>0.2</formula>
    </cfRule>
    <cfRule type="containsText" dxfId="2636" priority="512" operator="containsText" text="Extremo">
      <formula>NOT(ISERROR(SEARCH("Extremo",Y9)))</formula>
    </cfRule>
    <cfRule type="containsText" dxfId="2635" priority="513" operator="containsText" text="Alto">
      <formula>NOT(ISERROR(SEARCH("Alto",Y9)))</formula>
    </cfRule>
    <cfRule type="containsText" dxfId="2634" priority="514" operator="containsText" text="Bajo">
      <formula>NOT(ISERROR(SEARCH("Bajo",Y9)))</formula>
    </cfRule>
    <cfRule type="containsText" dxfId="2633" priority="525" operator="containsText" text="Catastrófico">
      <formula>NOT(ISERROR(SEARCH("Catastrófico",Y9)))</formula>
    </cfRule>
    <cfRule type="containsText" dxfId="2632" priority="526" operator="containsText" text="Mayor">
      <formula>NOT(ISERROR(SEARCH("Mayor",Y9)))</formula>
    </cfRule>
    <cfRule type="containsText" dxfId="2631" priority="527" operator="containsText" text="Moderado">
      <formula>NOT(ISERROR(SEARCH("Moderado",Y9)))</formula>
    </cfRule>
    <cfRule type="containsText" dxfId="2630" priority="528" operator="containsText" text="Menor">
      <formula>NOT(ISERROR(SEARCH("Menor",Y9)))</formula>
    </cfRule>
    <cfRule type="containsText" dxfId="2629" priority="529" operator="containsText" text="Leve">
      <formula>NOT(ISERROR(SEARCH("Leve",Y9)))</formula>
    </cfRule>
    <cfRule type="containsText" dxfId="2628" priority="535" operator="containsText" text="Muy a">
      <formula>NOT(ISERROR(SEARCH("Muy a",Y9)))</formula>
    </cfRule>
    <cfRule type="containsText" dxfId="2627" priority="536" operator="containsText" text="Muy b">
      <formula>NOT(ISERROR(SEARCH("Muy b",Y9)))</formula>
    </cfRule>
    <cfRule type="containsText" dxfId="2626" priority="537" operator="containsText" text="Baja">
      <formula>NOT(ISERROR(SEARCH("Baja",Y9)))</formula>
    </cfRule>
    <cfRule type="containsText" dxfId="2625" priority="538" operator="containsText" text="Media">
      <formula>NOT(ISERROR(SEARCH("Media",Y9)))</formula>
    </cfRule>
    <cfRule type="containsText" dxfId="2624" priority="539" operator="containsText" text="Alta">
      <formula>NOT(ISERROR(SEARCH("Alta",Y9)))</formula>
    </cfRule>
  </conditionalFormatting>
  <conditionalFormatting sqref="V9">
    <cfRule type="containsText" dxfId="2623" priority="530" operator="containsText" text="Muy a">
      <formula>NOT(ISERROR(SEARCH("Muy a",V9)))</formula>
    </cfRule>
    <cfRule type="containsText" dxfId="2622" priority="531" operator="containsText" text="Muy b">
      <formula>NOT(ISERROR(SEARCH("Muy b",V9)))</formula>
    </cfRule>
    <cfRule type="containsText" dxfId="2621" priority="532" operator="containsText" text="Baja">
      <formula>NOT(ISERROR(SEARCH("Baja",V9)))</formula>
    </cfRule>
    <cfRule type="containsText" dxfId="2620" priority="533" operator="containsText" text="Media">
      <formula>NOT(ISERROR(SEARCH("Media",V9)))</formula>
    </cfRule>
    <cfRule type="containsText" dxfId="2619" priority="534" operator="containsText" text="Alta">
      <formula>NOT(ISERROR(SEARCH("Alta",V9)))</formula>
    </cfRule>
  </conditionalFormatting>
  <conditionalFormatting sqref="X9">
    <cfRule type="containsText" dxfId="2618" priority="515" operator="containsText" text="Catastrófico">
      <formula>NOT(ISERROR(SEARCH("Catastrófico",X9)))</formula>
    </cfRule>
    <cfRule type="containsText" dxfId="2617" priority="516" operator="containsText" text="Mayor">
      <formula>NOT(ISERROR(SEARCH("Mayor",X9)))</formula>
    </cfRule>
    <cfRule type="containsText" dxfId="2616" priority="517" operator="containsText" text="Moderado">
      <formula>NOT(ISERROR(SEARCH("Moderado",X9)))</formula>
    </cfRule>
    <cfRule type="containsText" dxfId="2615" priority="518" operator="containsText" text="Menor">
      <formula>NOT(ISERROR(SEARCH("Menor",X9)))</formula>
    </cfRule>
    <cfRule type="containsText" dxfId="2614" priority="519" operator="containsText" text="Leve">
      <formula>NOT(ISERROR(SEARCH("Leve",X9)))</formula>
    </cfRule>
    <cfRule type="containsText" dxfId="2613" priority="520" operator="containsText" text="Muy a">
      <formula>NOT(ISERROR(SEARCH("Muy a",X9)))</formula>
    </cfRule>
    <cfRule type="containsText" dxfId="2612" priority="521" operator="containsText" text="Muy b">
      <formula>NOT(ISERROR(SEARCH("Muy b",X9)))</formula>
    </cfRule>
    <cfRule type="containsText" dxfId="2611" priority="522" operator="containsText" text="Baja">
      <formula>NOT(ISERROR(SEARCH("Baja",X9)))</formula>
    </cfRule>
    <cfRule type="containsText" dxfId="2610" priority="523" operator="containsText" text="Media">
      <formula>NOT(ISERROR(SEARCH("Media",X9)))</formula>
    </cfRule>
    <cfRule type="containsText" dxfId="2609" priority="524" operator="containsText" text="Alta">
      <formula>NOT(ISERROR(SEARCH("Alta",X9)))</formula>
    </cfRule>
  </conditionalFormatting>
  <conditionalFormatting sqref="Z9">
    <cfRule type="containsText" dxfId="2608" priority="499" operator="containsText" text="Extremo">
      <formula>NOT(ISERROR(SEARCH("Extremo",Z9)))</formula>
    </cfRule>
    <cfRule type="containsText" dxfId="2607" priority="500" operator="containsText" text="Alto">
      <formula>NOT(ISERROR(SEARCH("Alto",Z9)))</formula>
    </cfRule>
    <cfRule type="containsText" dxfId="2606" priority="501" operator="containsText" text="Bajo">
      <formula>NOT(ISERROR(SEARCH("Bajo",Z9)))</formula>
    </cfRule>
    <cfRule type="containsText" dxfId="2605" priority="502" operator="containsText" text="Catastrófico">
      <formula>NOT(ISERROR(SEARCH("Catastrófico",Z9)))</formula>
    </cfRule>
    <cfRule type="containsText" dxfId="2604" priority="503" operator="containsText" text="Mayor">
      <formula>NOT(ISERROR(SEARCH("Mayor",Z9)))</formula>
    </cfRule>
    <cfRule type="containsText" dxfId="2603" priority="504" operator="containsText" text="Moderado">
      <formula>NOT(ISERROR(SEARCH("Moderado",Z9)))</formula>
    </cfRule>
    <cfRule type="containsText" dxfId="2602" priority="505" operator="containsText" text="Menor">
      <formula>NOT(ISERROR(SEARCH("Menor",Z9)))</formula>
    </cfRule>
    <cfRule type="containsText" dxfId="2601" priority="506" operator="containsText" text="Leve">
      <formula>NOT(ISERROR(SEARCH("Leve",Z9)))</formula>
    </cfRule>
    <cfRule type="containsText" dxfId="2600" priority="507" operator="containsText" text="Muy a">
      <formula>NOT(ISERROR(SEARCH("Muy a",Z9)))</formula>
    </cfRule>
    <cfRule type="containsText" dxfId="2599" priority="508" operator="containsText" text="Muy b">
      <formula>NOT(ISERROR(SEARCH("Muy b",Z9)))</formula>
    </cfRule>
    <cfRule type="containsText" dxfId="2598" priority="509" operator="containsText" text="Baja">
      <formula>NOT(ISERROR(SEARCH("Baja",Z9)))</formula>
    </cfRule>
    <cfRule type="containsText" dxfId="2597" priority="510" operator="containsText" text="Media">
      <formula>NOT(ISERROR(SEARCH("Media",Z9)))</formula>
    </cfRule>
    <cfRule type="containsText" dxfId="2596" priority="511" operator="containsText" text="Alta">
      <formula>NOT(ISERROR(SEARCH("Alta",Z9)))</formula>
    </cfRule>
  </conditionalFormatting>
  <conditionalFormatting sqref="W9">
    <cfRule type="cellIs" dxfId="2595" priority="476" operator="equal">
      <formula>100%</formula>
    </cfRule>
    <cfRule type="cellIs" dxfId="2594" priority="477" operator="equal">
      <formula>80%</formula>
    </cfRule>
    <cfRule type="cellIs" dxfId="2593" priority="478" operator="equal">
      <formula>60%</formula>
    </cfRule>
    <cfRule type="cellIs" dxfId="2592" priority="479" operator="equal">
      <formula>40%</formula>
    </cfRule>
    <cfRule type="cellIs" dxfId="2591" priority="480" operator="equal">
      <formula>0.2</formula>
    </cfRule>
    <cfRule type="containsText" dxfId="2590" priority="481" operator="containsText" text="Extremo">
      <formula>NOT(ISERROR(SEARCH("Extremo",W9)))</formula>
    </cfRule>
    <cfRule type="containsText" dxfId="2589" priority="482" operator="containsText" text="Alto">
      <formula>NOT(ISERROR(SEARCH("Alto",W9)))</formula>
    </cfRule>
    <cfRule type="containsText" dxfId="2588" priority="483" operator="containsText" text="Bajo">
      <formula>NOT(ISERROR(SEARCH("Bajo",W9)))</formula>
    </cfRule>
    <cfRule type="containsText" dxfId="2587" priority="484" operator="containsText" text="Catastrófico">
      <formula>NOT(ISERROR(SEARCH("Catastrófico",W9)))</formula>
    </cfRule>
    <cfRule type="containsText" dxfId="2586" priority="485" operator="containsText" text="Mayor">
      <formula>NOT(ISERROR(SEARCH("Mayor",W9)))</formula>
    </cfRule>
    <cfRule type="containsText" dxfId="2585" priority="486" operator="containsText" text="Moderado">
      <formula>NOT(ISERROR(SEARCH("Moderado",W9)))</formula>
    </cfRule>
    <cfRule type="containsText" dxfId="2584" priority="487" operator="containsText" text="Menor">
      <formula>NOT(ISERROR(SEARCH("Menor",W9)))</formula>
    </cfRule>
    <cfRule type="containsText" dxfId="2583" priority="488" operator="containsText" text="Leve">
      <formula>NOT(ISERROR(SEARCH("Leve",W9)))</formula>
    </cfRule>
    <cfRule type="containsText" dxfId="2582" priority="489" operator="containsText" text="Muy a">
      <formula>NOT(ISERROR(SEARCH("Muy a",W9)))</formula>
    </cfRule>
    <cfRule type="containsText" dxfId="2581" priority="490" operator="containsText" text="Muy b">
      <formula>NOT(ISERROR(SEARCH("Muy b",W9)))</formula>
    </cfRule>
    <cfRule type="containsText" dxfId="2580" priority="491" operator="containsText" text="Baja">
      <formula>NOT(ISERROR(SEARCH("Baja",W9)))</formula>
    </cfRule>
    <cfRule type="containsText" dxfId="2579" priority="492" operator="containsText" text="Media">
      <formula>NOT(ISERROR(SEARCH("Media",W9)))</formula>
    </cfRule>
    <cfRule type="containsText" dxfId="2578" priority="493" operator="containsText" text="Alta">
      <formula>NOT(ISERROR(SEARCH("Alta",W9)))</formula>
    </cfRule>
  </conditionalFormatting>
  <conditionalFormatting sqref="AA9">
    <cfRule type="cellIs" dxfId="2577" priority="459" operator="equal">
      <formula>100%</formula>
    </cfRule>
    <cfRule type="cellIs" dxfId="2576" priority="460" operator="equal">
      <formula>75%</formula>
    </cfRule>
    <cfRule type="cellIs" dxfId="2575" priority="461" operator="equal">
      <formula>50%</formula>
    </cfRule>
    <cfRule type="cellIs" dxfId="2574" priority="462" operator="equal">
      <formula>25%</formula>
    </cfRule>
    <cfRule type="containsText" dxfId="2573" priority="463" operator="containsText" text="Extremo">
      <formula>NOT(ISERROR(SEARCH("Extremo",AA9)))</formula>
    </cfRule>
    <cfRule type="containsText" dxfId="2572" priority="464" operator="containsText" text="Alto">
      <formula>NOT(ISERROR(SEARCH("Alto",AA9)))</formula>
    </cfRule>
    <cfRule type="containsText" dxfId="2571" priority="465" operator="containsText" text="Bajo">
      <formula>NOT(ISERROR(SEARCH("Bajo",AA9)))</formula>
    </cfRule>
    <cfRule type="containsText" dxfId="2570" priority="466" operator="containsText" text="Catastrófico">
      <formula>NOT(ISERROR(SEARCH("Catastrófico",AA9)))</formula>
    </cfRule>
    <cfRule type="containsText" dxfId="2569" priority="467" operator="containsText" text="Mayor">
      <formula>NOT(ISERROR(SEARCH("Mayor",AA9)))</formula>
    </cfRule>
    <cfRule type="containsText" dxfId="2568" priority="468" operator="containsText" text="Moderado">
      <formula>NOT(ISERROR(SEARCH("Moderado",AA9)))</formula>
    </cfRule>
    <cfRule type="containsText" dxfId="2567" priority="469" operator="containsText" text="Menor">
      <formula>NOT(ISERROR(SEARCH("Menor",AA9)))</formula>
    </cfRule>
    <cfRule type="containsText" dxfId="2566" priority="470" operator="containsText" text="Leve">
      <formula>NOT(ISERROR(SEARCH("Leve",AA9)))</formula>
    </cfRule>
    <cfRule type="containsText" dxfId="2565" priority="471" operator="containsText" text="Muy a">
      <formula>NOT(ISERROR(SEARCH("Muy a",AA9)))</formula>
    </cfRule>
    <cfRule type="containsText" dxfId="2564" priority="472" operator="containsText" text="Muy b">
      <formula>NOT(ISERROR(SEARCH("Muy b",AA9)))</formula>
    </cfRule>
    <cfRule type="containsText" dxfId="2563" priority="473" operator="containsText" text="Baja">
      <formula>NOT(ISERROR(SEARCH("Baja",AA9)))</formula>
    </cfRule>
    <cfRule type="containsText" dxfId="2562" priority="474" operator="containsText" text="Media">
      <formula>NOT(ISERROR(SEARCH("Media",AA9)))</formula>
    </cfRule>
    <cfRule type="containsText" dxfId="2561" priority="475" operator="containsText" text="Alta">
      <formula>NOT(ISERROR(SEARCH("Alta",AA9)))</formula>
    </cfRule>
  </conditionalFormatting>
  <conditionalFormatting sqref="AU9">
    <cfRule type="containsText" dxfId="2560" priority="456" operator="containsText" text="BAJA">
      <formula>NOT(ISERROR(SEARCH("BAJA",AU9)))</formula>
    </cfRule>
    <cfRule type="containsText" dxfId="2559" priority="457" operator="containsText" text="MEDIA">
      <formula>NOT(ISERROR(SEARCH("MEDIA",AU9)))</formula>
    </cfRule>
    <cfRule type="containsText" dxfId="2558" priority="458" operator="containsText" text="ALTA">
      <formula>NOT(ISERROR(SEARCH("ALTA",AU9)))</formula>
    </cfRule>
  </conditionalFormatting>
  <conditionalFormatting sqref="AU10">
    <cfRule type="containsText" dxfId="2557" priority="453" operator="containsText" text="BAJA">
      <formula>NOT(ISERROR(SEARCH("BAJA",AU10)))</formula>
    </cfRule>
    <cfRule type="containsText" dxfId="2556" priority="454" operator="containsText" text="MEDIA">
      <formula>NOT(ISERROR(SEARCH("MEDIA",AU10)))</formula>
    </cfRule>
    <cfRule type="containsText" dxfId="2555" priority="455" operator="containsText" text="ALTA">
      <formula>NOT(ISERROR(SEARCH("ALTA",AU10)))</formula>
    </cfRule>
  </conditionalFormatting>
  <conditionalFormatting sqref="AW9">
    <cfRule type="cellIs" dxfId="2554" priority="435" operator="equal">
      <formula>100%</formula>
    </cfRule>
    <cfRule type="cellIs" dxfId="2553" priority="436" operator="equal">
      <formula>80%</formula>
    </cfRule>
    <cfRule type="cellIs" dxfId="2552" priority="437" operator="equal">
      <formula>60%</formula>
    </cfRule>
    <cfRule type="cellIs" dxfId="2551" priority="438" operator="equal">
      <formula>40%</formula>
    </cfRule>
    <cfRule type="cellIs" dxfId="2550" priority="439" operator="equal">
      <formula>0.2</formula>
    </cfRule>
    <cfRule type="containsText" dxfId="2549" priority="440" operator="containsText" text="Extremo">
      <formula>NOT(ISERROR(SEARCH("Extremo",AW9)))</formula>
    </cfRule>
    <cfRule type="containsText" dxfId="2548" priority="441" operator="containsText" text="Alto">
      <formula>NOT(ISERROR(SEARCH("Alto",AW9)))</formula>
    </cfRule>
    <cfRule type="containsText" dxfId="2547" priority="442" operator="containsText" text="Bajo">
      <formula>NOT(ISERROR(SEARCH("Bajo",AW9)))</formula>
    </cfRule>
    <cfRule type="containsText" dxfId="2546" priority="443" operator="containsText" text="Catastrófico">
      <formula>NOT(ISERROR(SEARCH("Catastrófico",AW9)))</formula>
    </cfRule>
    <cfRule type="containsText" dxfId="2545" priority="444" operator="containsText" text="Mayor">
      <formula>NOT(ISERROR(SEARCH("Mayor",AW9)))</formula>
    </cfRule>
    <cfRule type="containsText" dxfId="2544" priority="445" operator="containsText" text="Moderado">
      <formula>NOT(ISERROR(SEARCH("Moderado",AW9)))</formula>
    </cfRule>
    <cfRule type="containsText" dxfId="2543" priority="446" operator="containsText" text="Menor">
      <formula>NOT(ISERROR(SEARCH("Menor",AW9)))</formula>
    </cfRule>
    <cfRule type="containsText" dxfId="2542" priority="447" operator="containsText" text="Leve">
      <formula>NOT(ISERROR(SEARCH("Leve",AW9)))</formula>
    </cfRule>
    <cfRule type="containsText" dxfId="2541" priority="448" operator="containsText" text="Muy a">
      <formula>NOT(ISERROR(SEARCH("Muy a",AW9)))</formula>
    </cfRule>
    <cfRule type="containsText" dxfId="2540" priority="449" operator="containsText" text="Muy b">
      <formula>NOT(ISERROR(SEARCH("Muy b",AW9)))</formula>
    </cfRule>
    <cfRule type="containsText" dxfId="2539" priority="450" operator="containsText" text="Baja">
      <formula>NOT(ISERROR(SEARCH("Baja",AW9)))</formula>
    </cfRule>
    <cfRule type="containsText" dxfId="2538" priority="451" operator="containsText" text="Media">
      <formula>NOT(ISERROR(SEARCH("Media",AW9)))</formula>
    </cfRule>
    <cfRule type="containsText" dxfId="2537" priority="452" operator="containsText" text="Alta">
      <formula>NOT(ISERROR(SEARCH("Alta",AW9)))</formula>
    </cfRule>
  </conditionalFormatting>
  <conditionalFormatting sqref="AV9">
    <cfRule type="cellIs" dxfId="2536" priority="428" operator="greaterThan">
      <formula>75%</formula>
    </cfRule>
    <cfRule type="cellIs" dxfId="2535" priority="429" operator="between">
      <formula>51%</formula>
      <formula>75%</formula>
    </cfRule>
    <cfRule type="cellIs" dxfId="2534" priority="430" operator="between">
      <formula>26%</formula>
      <formula>50%</formula>
    </cfRule>
    <cfRule type="cellIs" dxfId="2533" priority="431" operator="between">
      <formula>0%</formula>
      <formula>25%</formula>
    </cfRule>
    <cfRule type="containsText" dxfId="2532" priority="432" operator="containsText" text="BAJA">
      <formula>NOT(ISERROR(SEARCH("BAJA",AV9)))</formula>
    </cfRule>
    <cfRule type="containsText" dxfId="2531" priority="433" operator="containsText" text="MEDIA">
      <formula>NOT(ISERROR(SEARCH("MEDIA",AV9)))</formula>
    </cfRule>
    <cfRule type="containsText" dxfId="2530" priority="434" operator="containsText" text="ALTA">
      <formula>NOT(ISERROR(SEARCH("ALTA",AV9)))</formula>
    </cfRule>
  </conditionalFormatting>
  <conditionalFormatting sqref="AV10">
    <cfRule type="cellIs" dxfId="2529" priority="421" operator="greaterThan">
      <formula>75%</formula>
    </cfRule>
    <cfRule type="cellIs" dxfId="2528" priority="422" operator="between">
      <formula>51%</formula>
      <formula>75%</formula>
    </cfRule>
    <cfRule type="cellIs" dxfId="2527" priority="423" operator="between">
      <formula>26%</formula>
      <formula>50%</formula>
    </cfRule>
    <cfRule type="cellIs" dxfId="2526" priority="424" operator="between">
      <formula>0%</formula>
      <formula>25%</formula>
    </cfRule>
    <cfRule type="containsText" dxfId="2525" priority="425" operator="containsText" text="BAJA">
      <formula>NOT(ISERROR(SEARCH("BAJA",AV10)))</formula>
    </cfRule>
    <cfRule type="containsText" dxfId="2524" priority="426" operator="containsText" text="MEDIA">
      <formula>NOT(ISERROR(SEARCH("MEDIA",AV10)))</formula>
    </cfRule>
    <cfRule type="containsText" dxfId="2523" priority="427" operator="containsText" text="ALTA">
      <formula>NOT(ISERROR(SEARCH("ALTA",AV10)))</formula>
    </cfRule>
  </conditionalFormatting>
  <conditionalFormatting sqref="T9">
    <cfRule type="cellIs" dxfId="2522" priority="385" operator="equal">
      <formula>100%</formula>
    </cfRule>
    <cfRule type="cellIs" dxfId="2521" priority="386" operator="equal">
      <formula>80%</formula>
    </cfRule>
    <cfRule type="cellIs" dxfId="2520" priority="387" operator="equal">
      <formula>60%</formula>
    </cfRule>
    <cfRule type="cellIs" dxfId="2519" priority="388" operator="equal">
      <formula>40%</formula>
    </cfRule>
    <cfRule type="cellIs" dxfId="2518" priority="389" operator="equal">
      <formula>0.2</formula>
    </cfRule>
    <cfRule type="containsText" dxfId="2517" priority="390" operator="containsText" text="Extremo">
      <formula>NOT(ISERROR(SEARCH("Extremo",T9)))</formula>
    </cfRule>
    <cfRule type="containsText" dxfId="2516" priority="391" operator="containsText" text="Alto">
      <formula>NOT(ISERROR(SEARCH("Alto",T9)))</formula>
    </cfRule>
    <cfRule type="containsText" dxfId="2515" priority="392" operator="containsText" text="Bajo">
      <formula>NOT(ISERROR(SEARCH("Bajo",T9)))</formula>
    </cfRule>
    <cfRule type="containsText" dxfId="2514" priority="393" operator="containsText" text="Catastrófico">
      <formula>NOT(ISERROR(SEARCH("Catastrófico",T9)))</formula>
    </cfRule>
    <cfRule type="containsText" dxfId="2513" priority="394" operator="containsText" text="Mayor">
      <formula>NOT(ISERROR(SEARCH("Mayor",T9)))</formula>
    </cfRule>
    <cfRule type="containsText" dxfId="2512" priority="395" operator="containsText" text="Moderado">
      <formula>NOT(ISERROR(SEARCH("Moderado",T9)))</formula>
    </cfRule>
    <cfRule type="containsText" dxfId="2511" priority="396" operator="containsText" text="Menor">
      <formula>NOT(ISERROR(SEARCH("Menor",T9)))</formula>
    </cfRule>
    <cfRule type="containsText" dxfId="2510" priority="397" operator="containsText" text="Leve">
      <formula>NOT(ISERROR(SEARCH("Leve",T9)))</formula>
    </cfRule>
    <cfRule type="containsText" dxfId="2509" priority="398" operator="containsText" text="Muy a">
      <formula>NOT(ISERROR(SEARCH("Muy a",T9)))</formula>
    </cfRule>
    <cfRule type="containsText" dxfId="2508" priority="399" operator="containsText" text="Muy b">
      <formula>NOT(ISERROR(SEARCH("Muy b",T9)))</formula>
    </cfRule>
    <cfRule type="containsText" dxfId="2507" priority="400" operator="containsText" text="Baja">
      <formula>NOT(ISERROR(SEARCH("Baja",T9)))</formula>
    </cfRule>
    <cfRule type="containsText" dxfId="2506" priority="401" operator="containsText" text="Media">
      <formula>NOT(ISERROR(SEARCH("Media",T9)))</formula>
    </cfRule>
    <cfRule type="containsText" dxfId="2505" priority="402" operator="containsText" text="Alta">
      <formula>NOT(ISERROR(SEARCH("Alta",T9)))</formula>
    </cfRule>
  </conditionalFormatting>
  <conditionalFormatting sqref="AN10">
    <cfRule type="containsText" dxfId="2504" priority="382" operator="containsText" text="BAJA">
      <formula>NOT(ISERROR(SEARCH("BAJA",AN10)))</formula>
    </cfRule>
    <cfRule type="containsText" dxfId="2503" priority="383" operator="containsText" text="MEDIA">
      <formula>NOT(ISERROR(SEARCH("MEDIA",AN10)))</formula>
    </cfRule>
    <cfRule type="containsText" dxfId="2502" priority="384" operator="containsText" text="ALTA">
      <formula>NOT(ISERROR(SEARCH("ALTA",AN10)))</formula>
    </cfRule>
  </conditionalFormatting>
  <conditionalFormatting sqref="AS9">
    <cfRule type="containsText" dxfId="2501" priority="364" operator="containsText" text="BAJA">
      <formula>NOT(ISERROR(SEARCH("BAJA",AS9)))</formula>
    </cfRule>
    <cfRule type="containsText" dxfId="2500" priority="365" operator="containsText" text="MEDIA">
      <formula>NOT(ISERROR(SEARCH("MEDIA",AS9)))</formula>
    </cfRule>
    <cfRule type="containsText" dxfId="2499" priority="366" operator="containsText" text="ALTA">
      <formula>NOT(ISERROR(SEARCH("ALTA",AS9)))</formula>
    </cfRule>
  </conditionalFormatting>
  <conditionalFormatting sqref="AS10">
    <cfRule type="containsText" dxfId="2498" priority="361" operator="containsText" text="BAJA">
      <formula>NOT(ISERROR(SEARCH("BAJA",AS10)))</formula>
    </cfRule>
    <cfRule type="containsText" dxfId="2497" priority="362" operator="containsText" text="MEDIA">
      <formula>NOT(ISERROR(SEARCH("MEDIA",AS10)))</formula>
    </cfRule>
    <cfRule type="containsText" dxfId="2496" priority="363" operator="containsText" text="ALTA">
      <formula>NOT(ISERROR(SEARCH("ALTA",AS10)))</formula>
    </cfRule>
  </conditionalFormatting>
  <conditionalFormatting sqref="AS10">
    <cfRule type="containsText" dxfId="2495" priority="358" operator="containsText" text="BAJA">
      <formula>NOT(ISERROR(SEARCH("BAJA",AS10)))</formula>
    </cfRule>
    <cfRule type="containsText" dxfId="2494" priority="359" operator="containsText" text="MEDIA">
      <formula>NOT(ISERROR(SEARCH("MEDIA",AS10)))</formula>
    </cfRule>
    <cfRule type="containsText" dxfId="2493" priority="360" operator="containsText" text="ALTA">
      <formula>NOT(ISERROR(SEARCH("ALTA",AS10)))</formula>
    </cfRule>
  </conditionalFormatting>
  <conditionalFormatting sqref="AP9">
    <cfRule type="containsText" dxfId="2492" priority="355" operator="containsText" text="BAJA">
      <formula>NOT(ISERROR(SEARCH("BAJA",AP9)))</formula>
    </cfRule>
    <cfRule type="containsText" dxfId="2491" priority="356" operator="containsText" text="MEDIA">
      <formula>NOT(ISERROR(SEARCH("MEDIA",AP9)))</formula>
    </cfRule>
    <cfRule type="containsText" dxfId="2490" priority="357" operator="containsText" text="ALTA">
      <formula>NOT(ISERROR(SEARCH("ALTA",AP9)))</formula>
    </cfRule>
  </conditionalFormatting>
  <conditionalFormatting sqref="AP10">
    <cfRule type="containsText" dxfId="2489" priority="352" operator="containsText" text="BAJA">
      <formula>NOT(ISERROR(SEARCH("BAJA",AP10)))</formula>
    </cfRule>
    <cfRule type="containsText" dxfId="2488" priority="353" operator="containsText" text="MEDIA">
      <formula>NOT(ISERROR(SEARCH("MEDIA",AP10)))</formula>
    </cfRule>
    <cfRule type="containsText" dxfId="2487" priority="354" operator="containsText" text="ALTA">
      <formula>NOT(ISERROR(SEARCH("ALTA",AP10)))</formula>
    </cfRule>
  </conditionalFormatting>
  <conditionalFormatting sqref="AQ9">
    <cfRule type="containsText" dxfId="2486" priority="349" operator="containsText" text="BAJA">
      <formula>NOT(ISERROR(SEARCH("BAJA",AQ9)))</formula>
    </cfRule>
    <cfRule type="containsText" dxfId="2485" priority="350" operator="containsText" text="MEDIA">
      <formula>NOT(ISERROR(SEARCH("MEDIA",AQ9)))</formula>
    </cfRule>
    <cfRule type="containsText" dxfId="2484" priority="351" operator="containsText" text="ALTA">
      <formula>NOT(ISERROR(SEARCH("ALTA",AQ9)))</formula>
    </cfRule>
  </conditionalFormatting>
  <conditionalFormatting sqref="U4">
    <cfRule type="cellIs" dxfId="2483" priority="331" operator="equal">
      <formula>100%</formula>
    </cfRule>
    <cfRule type="cellIs" dxfId="2482" priority="332" operator="equal">
      <formula>80%</formula>
    </cfRule>
    <cfRule type="cellIs" dxfId="2481" priority="333" operator="equal">
      <formula>60%</formula>
    </cfRule>
    <cfRule type="cellIs" dxfId="2480" priority="334" operator="equal">
      <formula>40%</formula>
    </cfRule>
    <cfRule type="cellIs" dxfId="2479" priority="335" operator="equal">
      <formula>0.2</formula>
    </cfRule>
    <cfRule type="containsText" dxfId="2478" priority="336" operator="containsText" text="Extremo">
      <formula>NOT(ISERROR(SEARCH("Extremo",U4)))</formula>
    </cfRule>
    <cfRule type="containsText" dxfId="2477" priority="337" operator="containsText" text="Alto">
      <formula>NOT(ISERROR(SEARCH("Alto",U4)))</formula>
    </cfRule>
    <cfRule type="containsText" dxfId="2476" priority="338" operator="containsText" text="Bajo">
      <formula>NOT(ISERROR(SEARCH("Bajo",U4)))</formula>
    </cfRule>
    <cfRule type="containsText" dxfId="2475" priority="339" operator="containsText" text="Catastrófico">
      <formula>NOT(ISERROR(SEARCH("Catastrófico",U4)))</formula>
    </cfRule>
    <cfRule type="containsText" dxfId="2474" priority="340" operator="containsText" text="Mayor">
      <formula>NOT(ISERROR(SEARCH("Mayor",U4)))</formula>
    </cfRule>
    <cfRule type="containsText" dxfId="2473" priority="341" operator="containsText" text="Moderado">
      <formula>NOT(ISERROR(SEARCH("Moderado",U4)))</formula>
    </cfRule>
    <cfRule type="containsText" dxfId="2472" priority="342" operator="containsText" text="Menor">
      <formula>NOT(ISERROR(SEARCH("Menor",U4)))</formula>
    </cfRule>
    <cfRule type="containsText" dxfId="2471" priority="343" operator="containsText" text="Leve">
      <formula>NOT(ISERROR(SEARCH("Leve",U4)))</formula>
    </cfRule>
    <cfRule type="containsText" dxfId="2470" priority="344" operator="containsText" text="Muy a">
      <formula>NOT(ISERROR(SEARCH("Muy a",U4)))</formula>
    </cfRule>
    <cfRule type="containsText" dxfId="2469" priority="345" operator="containsText" text="Muy b">
      <formula>NOT(ISERROR(SEARCH("Muy b",U4)))</formula>
    </cfRule>
    <cfRule type="containsText" dxfId="2468" priority="346" operator="containsText" text="Baja">
      <formula>NOT(ISERROR(SEARCH("Baja",U4)))</formula>
    </cfRule>
    <cfRule type="containsText" dxfId="2467" priority="347" operator="containsText" text="Media">
      <formula>NOT(ISERROR(SEARCH("Media",U4)))</formula>
    </cfRule>
    <cfRule type="containsText" dxfId="2466" priority="348" operator="containsText" text="Alta">
      <formula>NOT(ISERROR(SEARCH("Alta",U4)))</formula>
    </cfRule>
  </conditionalFormatting>
  <conditionalFormatting sqref="U9">
    <cfRule type="cellIs" dxfId="2465" priority="313" operator="equal">
      <formula>100%</formula>
    </cfRule>
    <cfRule type="cellIs" dxfId="2464" priority="314" operator="equal">
      <formula>80%</formula>
    </cfRule>
    <cfRule type="cellIs" dxfId="2463" priority="315" operator="equal">
      <formula>60%</formula>
    </cfRule>
    <cfRule type="cellIs" dxfId="2462" priority="316" operator="equal">
      <formula>40%</formula>
    </cfRule>
    <cfRule type="cellIs" dxfId="2461" priority="317" operator="equal">
      <formula>0.2</formula>
    </cfRule>
    <cfRule type="containsText" dxfId="2460" priority="318" operator="containsText" text="Extremo">
      <formula>NOT(ISERROR(SEARCH("Extremo",U9)))</formula>
    </cfRule>
    <cfRule type="containsText" dxfId="2459" priority="319" operator="containsText" text="Alto">
      <formula>NOT(ISERROR(SEARCH("Alto",U9)))</formula>
    </cfRule>
    <cfRule type="containsText" dxfId="2458" priority="320" operator="containsText" text="Bajo">
      <formula>NOT(ISERROR(SEARCH("Bajo",U9)))</formula>
    </cfRule>
    <cfRule type="containsText" dxfId="2457" priority="321" operator="containsText" text="Catastrófico">
      <formula>NOT(ISERROR(SEARCH("Catastrófico",U9)))</formula>
    </cfRule>
    <cfRule type="containsText" dxfId="2456" priority="322" operator="containsText" text="Mayor">
      <formula>NOT(ISERROR(SEARCH("Mayor",U9)))</formula>
    </cfRule>
    <cfRule type="containsText" dxfId="2455" priority="323" operator="containsText" text="Moderado">
      <formula>NOT(ISERROR(SEARCH("Moderado",U9)))</formula>
    </cfRule>
    <cfRule type="containsText" dxfId="2454" priority="324" operator="containsText" text="Menor">
      <formula>NOT(ISERROR(SEARCH("Menor",U9)))</formula>
    </cfRule>
    <cfRule type="containsText" dxfId="2453" priority="325" operator="containsText" text="Leve">
      <formula>NOT(ISERROR(SEARCH("Leve",U9)))</formula>
    </cfRule>
    <cfRule type="containsText" dxfId="2452" priority="326" operator="containsText" text="Muy a">
      <formula>NOT(ISERROR(SEARCH("Muy a",U9)))</formula>
    </cfRule>
    <cfRule type="containsText" dxfId="2451" priority="327" operator="containsText" text="Muy b">
      <formula>NOT(ISERROR(SEARCH("Muy b",U9)))</formula>
    </cfRule>
    <cfRule type="containsText" dxfId="2450" priority="328" operator="containsText" text="Baja">
      <formula>NOT(ISERROR(SEARCH("Baja",U9)))</formula>
    </cfRule>
    <cfRule type="containsText" dxfId="2449" priority="329" operator="containsText" text="Media">
      <formula>NOT(ISERROR(SEARCH("Media",U9)))</formula>
    </cfRule>
    <cfRule type="containsText" dxfId="2448" priority="330" operator="containsText" text="Alta">
      <formula>NOT(ISERROR(SEARCH("Alta",U9)))</formula>
    </cfRule>
  </conditionalFormatting>
  <conditionalFormatting sqref="AS8">
    <cfRule type="containsText" dxfId="2447" priority="297" operator="containsText" text="BAJA">
      <formula>NOT(ISERROR(SEARCH("BAJA",AS8)))</formula>
    </cfRule>
    <cfRule type="containsText" dxfId="2446" priority="298" operator="containsText" text="MEDIA">
      <formula>NOT(ISERROR(SEARCH("MEDIA",AS8)))</formula>
    </cfRule>
    <cfRule type="containsText" dxfId="2445" priority="299" operator="containsText" text="ALTA">
      <formula>NOT(ISERROR(SEARCH("ALTA",AS8)))</formula>
    </cfRule>
  </conditionalFormatting>
  <conditionalFormatting sqref="AJ8:AK8">
    <cfRule type="containsText" dxfId="2444" priority="310" operator="containsText" text="BAJA">
      <formula>NOT(ISERROR(SEARCH("BAJA",AJ8)))</formula>
    </cfRule>
    <cfRule type="containsText" dxfId="2443" priority="311" operator="containsText" text="MEDIA">
      <formula>NOT(ISERROR(SEARCH("MEDIA",AJ8)))</formula>
    </cfRule>
    <cfRule type="containsText" dxfId="2442" priority="312" operator="containsText" text="ALTA">
      <formula>NOT(ISERROR(SEARCH("ALTA",AJ8)))</formula>
    </cfRule>
  </conditionalFormatting>
  <conditionalFormatting sqref="AU8">
    <cfRule type="containsText" dxfId="2441" priority="307" operator="containsText" text="BAJA">
      <formula>NOT(ISERROR(SEARCH("BAJA",AU8)))</formula>
    </cfRule>
    <cfRule type="containsText" dxfId="2440" priority="308" operator="containsText" text="MEDIA">
      <formula>NOT(ISERROR(SEARCH("MEDIA",AU8)))</formula>
    </cfRule>
    <cfRule type="containsText" dxfId="2439" priority="309" operator="containsText" text="ALTA">
      <formula>NOT(ISERROR(SEARCH("ALTA",AU8)))</formula>
    </cfRule>
  </conditionalFormatting>
  <conditionalFormatting sqref="AV8">
    <cfRule type="cellIs" dxfId="2438" priority="300" operator="greaterThan">
      <formula>75%</formula>
    </cfRule>
    <cfRule type="cellIs" dxfId="2437" priority="301" operator="between">
      <formula>51%</formula>
      <formula>75%</formula>
    </cfRule>
    <cfRule type="cellIs" dxfId="2436" priority="302" operator="between">
      <formula>26%</formula>
      <formula>50%</formula>
    </cfRule>
    <cfRule type="cellIs" dxfId="2435" priority="303" operator="between">
      <formula>0%</formula>
      <formula>25%</formula>
    </cfRule>
    <cfRule type="containsText" dxfId="2434" priority="304" operator="containsText" text="BAJA">
      <formula>NOT(ISERROR(SEARCH("BAJA",AV8)))</formula>
    </cfRule>
    <cfRule type="containsText" dxfId="2433" priority="305" operator="containsText" text="MEDIA">
      <formula>NOT(ISERROR(SEARCH("MEDIA",AV8)))</formula>
    </cfRule>
    <cfRule type="containsText" dxfId="2432" priority="306" operator="containsText" text="ALTA">
      <formula>NOT(ISERROR(SEARCH("ALTA",AV8)))</formula>
    </cfRule>
  </conditionalFormatting>
  <conditionalFormatting sqref="S11">
    <cfRule type="cellIs" dxfId="2431" priority="266" operator="equal">
      <formula>100%</formula>
    </cfRule>
    <cfRule type="cellIs" dxfId="2430" priority="267" operator="equal">
      <formula>80%</formula>
    </cfRule>
    <cfRule type="cellIs" dxfId="2429" priority="268" operator="equal">
      <formula>60%</formula>
    </cfRule>
    <cfRule type="cellIs" dxfId="2428" priority="269" operator="equal">
      <formula>40%</formula>
    </cfRule>
    <cfRule type="cellIs" dxfId="2427" priority="270" operator="equal">
      <formula>0.2</formula>
    </cfRule>
    <cfRule type="containsText" dxfId="2426" priority="271" operator="containsText" text="Extremo">
      <formula>NOT(ISERROR(SEARCH("Extremo",S11)))</formula>
    </cfRule>
    <cfRule type="containsText" dxfId="2425" priority="272" operator="containsText" text="Alto">
      <formula>NOT(ISERROR(SEARCH("Alto",S11)))</formula>
    </cfRule>
    <cfRule type="containsText" dxfId="2424" priority="273" operator="containsText" text="Bajo">
      <formula>NOT(ISERROR(SEARCH("Bajo",S11)))</formula>
    </cfRule>
    <cfRule type="containsText" dxfId="2423" priority="274" operator="containsText" text="Catastrófico">
      <formula>NOT(ISERROR(SEARCH("Catastrófico",S11)))</formula>
    </cfRule>
    <cfRule type="containsText" dxfId="2422" priority="275" operator="containsText" text="Mayor">
      <formula>NOT(ISERROR(SEARCH("Mayor",S11)))</formula>
    </cfRule>
    <cfRule type="containsText" dxfId="2421" priority="276" operator="containsText" text="Moderado">
      <formula>NOT(ISERROR(SEARCH("Moderado",S11)))</formula>
    </cfRule>
    <cfRule type="containsText" dxfId="2420" priority="277" operator="containsText" text="Menor">
      <formula>NOT(ISERROR(SEARCH("Menor",S11)))</formula>
    </cfRule>
    <cfRule type="containsText" dxfId="2419" priority="278" operator="containsText" text="Leve">
      <formula>NOT(ISERROR(SEARCH("Leve",S11)))</formula>
    </cfRule>
    <cfRule type="containsText" dxfId="2418" priority="279" operator="containsText" text="Muy a">
      <formula>NOT(ISERROR(SEARCH("Muy a",S11)))</formula>
    </cfRule>
    <cfRule type="containsText" dxfId="2417" priority="280" operator="containsText" text="Muy b">
      <formula>NOT(ISERROR(SEARCH("Muy b",S11)))</formula>
    </cfRule>
    <cfRule type="containsText" dxfId="2416" priority="281" operator="containsText" text="Baja">
      <formula>NOT(ISERROR(SEARCH("Baja",S11)))</formula>
    </cfRule>
    <cfRule type="containsText" dxfId="2415" priority="282" operator="containsText" text="Media">
      <formula>NOT(ISERROR(SEARCH("Media",S11)))</formula>
    </cfRule>
    <cfRule type="containsText" dxfId="2414" priority="283" operator="containsText" text="Alta">
      <formula>NOT(ISERROR(SEARCH("Alta",S11)))</formula>
    </cfRule>
  </conditionalFormatting>
  <conditionalFormatting sqref="T11">
    <cfRule type="cellIs" dxfId="2413" priority="248" operator="equal">
      <formula>100%</formula>
    </cfRule>
    <cfRule type="cellIs" dxfId="2412" priority="249" operator="equal">
      <formula>80%</formula>
    </cfRule>
    <cfRule type="cellIs" dxfId="2411" priority="250" operator="equal">
      <formula>60%</formula>
    </cfRule>
    <cfRule type="cellIs" dxfId="2410" priority="251" operator="equal">
      <formula>40%</formula>
    </cfRule>
    <cfRule type="cellIs" dxfId="2409" priority="252" operator="equal">
      <formula>0.2</formula>
    </cfRule>
    <cfRule type="containsText" dxfId="2408" priority="253" operator="containsText" text="Extremo">
      <formula>NOT(ISERROR(SEARCH("Extremo",T11)))</formula>
    </cfRule>
    <cfRule type="containsText" dxfId="2407" priority="254" operator="containsText" text="Alto">
      <formula>NOT(ISERROR(SEARCH("Alto",T11)))</formula>
    </cfRule>
    <cfRule type="containsText" dxfId="2406" priority="255" operator="containsText" text="Bajo">
      <formula>NOT(ISERROR(SEARCH("Bajo",T11)))</formula>
    </cfRule>
    <cfRule type="containsText" dxfId="2405" priority="256" operator="containsText" text="Catastrófico">
      <formula>NOT(ISERROR(SEARCH("Catastrófico",T11)))</formula>
    </cfRule>
    <cfRule type="containsText" dxfId="2404" priority="257" operator="containsText" text="Mayor">
      <formula>NOT(ISERROR(SEARCH("Mayor",T11)))</formula>
    </cfRule>
    <cfRule type="containsText" dxfId="2403" priority="258" operator="containsText" text="Moderado">
      <formula>NOT(ISERROR(SEARCH("Moderado",T11)))</formula>
    </cfRule>
    <cfRule type="containsText" dxfId="2402" priority="259" operator="containsText" text="Menor">
      <formula>NOT(ISERROR(SEARCH("Menor",T11)))</formula>
    </cfRule>
    <cfRule type="containsText" dxfId="2401" priority="260" operator="containsText" text="Leve">
      <formula>NOT(ISERROR(SEARCH("Leve",T11)))</formula>
    </cfRule>
    <cfRule type="containsText" dxfId="2400" priority="261" operator="containsText" text="Muy a">
      <formula>NOT(ISERROR(SEARCH("Muy a",T11)))</formula>
    </cfRule>
    <cfRule type="containsText" dxfId="2399" priority="262" operator="containsText" text="Muy b">
      <formula>NOT(ISERROR(SEARCH("Muy b",T11)))</formula>
    </cfRule>
    <cfRule type="containsText" dxfId="2398" priority="263" operator="containsText" text="Baja">
      <formula>NOT(ISERROR(SEARCH("Baja",T11)))</formula>
    </cfRule>
    <cfRule type="containsText" dxfId="2397" priority="264" operator="containsText" text="Media">
      <formula>NOT(ISERROR(SEARCH("Media",T11)))</formula>
    </cfRule>
    <cfRule type="containsText" dxfId="2396" priority="265" operator="containsText" text="Alta">
      <formula>NOT(ISERROR(SEARCH("Alta",T11)))</formula>
    </cfRule>
  </conditionalFormatting>
  <conditionalFormatting sqref="V11">
    <cfRule type="containsText" dxfId="2395" priority="243" operator="containsText" text="Muy a">
      <formula>NOT(ISERROR(SEARCH("Muy a",V11)))</formula>
    </cfRule>
    <cfRule type="containsText" dxfId="2394" priority="244" operator="containsText" text="Muy b">
      <formula>NOT(ISERROR(SEARCH("Muy b",V11)))</formula>
    </cfRule>
    <cfRule type="containsText" dxfId="2393" priority="245" operator="containsText" text="Baja">
      <formula>NOT(ISERROR(SEARCH("Baja",V11)))</formula>
    </cfRule>
    <cfRule type="containsText" dxfId="2392" priority="246" operator="containsText" text="Media">
      <formula>NOT(ISERROR(SEARCH("Media",V11)))</formula>
    </cfRule>
    <cfRule type="containsText" dxfId="2391" priority="247" operator="containsText" text="Alta">
      <formula>NOT(ISERROR(SEARCH("Alta",V11)))</formula>
    </cfRule>
  </conditionalFormatting>
  <conditionalFormatting sqref="W11">
    <cfRule type="cellIs" dxfId="2390" priority="225" operator="equal">
      <formula>100%</formula>
    </cfRule>
    <cfRule type="cellIs" dxfId="2389" priority="226" operator="equal">
      <formula>80%</formula>
    </cfRule>
    <cfRule type="cellIs" dxfId="2388" priority="227" operator="equal">
      <formula>60%</formula>
    </cfRule>
    <cfRule type="cellIs" dxfId="2387" priority="228" operator="equal">
      <formula>40%</formula>
    </cfRule>
    <cfRule type="cellIs" dxfId="2386" priority="229" operator="equal">
      <formula>0.2</formula>
    </cfRule>
    <cfRule type="containsText" dxfId="2385" priority="230" operator="containsText" text="Extremo">
      <formula>NOT(ISERROR(SEARCH("Extremo",W11)))</formula>
    </cfRule>
    <cfRule type="containsText" dxfId="2384" priority="231" operator="containsText" text="Alto">
      <formula>NOT(ISERROR(SEARCH("Alto",W11)))</formula>
    </cfRule>
    <cfRule type="containsText" dxfId="2383" priority="232" operator="containsText" text="Bajo">
      <formula>NOT(ISERROR(SEARCH("Bajo",W11)))</formula>
    </cfRule>
    <cfRule type="containsText" dxfId="2382" priority="233" operator="containsText" text="Catastrófico">
      <formula>NOT(ISERROR(SEARCH("Catastrófico",W11)))</formula>
    </cfRule>
    <cfRule type="containsText" dxfId="2381" priority="234" operator="containsText" text="Mayor">
      <formula>NOT(ISERROR(SEARCH("Mayor",W11)))</formula>
    </cfRule>
    <cfRule type="containsText" dxfId="2380" priority="235" operator="containsText" text="Moderado">
      <formula>NOT(ISERROR(SEARCH("Moderado",W11)))</formula>
    </cfRule>
    <cfRule type="containsText" dxfId="2379" priority="236" operator="containsText" text="Menor">
      <formula>NOT(ISERROR(SEARCH("Menor",W11)))</formula>
    </cfRule>
    <cfRule type="containsText" dxfId="2378" priority="237" operator="containsText" text="Leve">
      <formula>NOT(ISERROR(SEARCH("Leve",W11)))</formula>
    </cfRule>
    <cfRule type="containsText" dxfId="2377" priority="238" operator="containsText" text="Muy a">
      <formula>NOT(ISERROR(SEARCH("Muy a",W11)))</formula>
    </cfRule>
    <cfRule type="containsText" dxfId="2376" priority="239" operator="containsText" text="Muy b">
      <formula>NOT(ISERROR(SEARCH("Muy b",W11)))</formula>
    </cfRule>
    <cfRule type="containsText" dxfId="2375" priority="240" operator="containsText" text="Baja">
      <formula>NOT(ISERROR(SEARCH("Baja",W11)))</formula>
    </cfRule>
    <cfRule type="containsText" dxfId="2374" priority="241" operator="containsText" text="Media">
      <formula>NOT(ISERROR(SEARCH("Media",W11)))</formula>
    </cfRule>
    <cfRule type="containsText" dxfId="2373" priority="242" operator="containsText" text="Alta">
      <formula>NOT(ISERROR(SEARCH("Alta",W11)))</formula>
    </cfRule>
  </conditionalFormatting>
  <conditionalFormatting sqref="Y11">
    <cfRule type="cellIs" dxfId="2372" priority="167" operator="equal">
      <formula>100%</formula>
    </cfRule>
    <cfRule type="cellIs" dxfId="2371" priority="168" operator="equal">
      <formula>80%</formula>
    </cfRule>
    <cfRule type="cellIs" dxfId="2370" priority="169" operator="equal">
      <formula>60%</formula>
    </cfRule>
    <cfRule type="cellIs" dxfId="2369" priority="170" operator="equal">
      <formula>40%</formula>
    </cfRule>
    <cfRule type="cellIs" dxfId="2368" priority="171" operator="equal">
      <formula>0.2</formula>
    </cfRule>
    <cfRule type="containsText" dxfId="2367" priority="185" operator="containsText" text="Extremo">
      <formula>NOT(ISERROR(SEARCH("Extremo",Y11)))</formula>
    </cfRule>
    <cfRule type="containsText" dxfId="2366" priority="186" operator="containsText" text="Alto">
      <formula>NOT(ISERROR(SEARCH("Alto",Y11)))</formula>
    </cfRule>
    <cfRule type="containsText" dxfId="2365" priority="187" operator="containsText" text="Bajo">
      <formula>NOT(ISERROR(SEARCH("Bajo",Y11)))</formula>
    </cfRule>
    <cfRule type="containsText" dxfId="2364" priority="198" operator="containsText" text="Catastrófico">
      <formula>NOT(ISERROR(SEARCH("Catastrófico",Y11)))</formula>
    </cfRule>
    <cfRule type="containsText" dxfId="2363" priority="199" operator="containsText" text="Mayor">
      <formula>NOT(ISERROR(SEARCH("Mayor",Y11)))</formula>
    </cfRule>
    <cfRule type="containsText" dxfId="2362" priority="200" operator="containsText" text="Moderado">
      <formula>NOT(ISERROR(SEARCH("Moderado",Y11)))</formula>
    </cfRule>
    <cfRule type="containsText" dxfId="2361" priority="201" operator="containsText" text="Menor">
      <formula>NOT(ISERROR(SEARCH("Menor",Y11)))</formula>
    </cfRule>
    <cfRule type="containsText" dxfId="2360" priority="202" operator="containsText" text="Leve">
      <formula>NOT(ISERROR(SEARCH("Leve",Y11)))</formula>
    </cfRule>
    <cfRule type="containsText" dxfId="2359" priority="203" operator="containsText" text="Muy a">
      <formula>NOT(ISERROR(SEARCH("Muy a",Y11)))</formula>
    </cfRule>
    <cfRule type="containsText" dxfId="2358" priority="204" operator="containsText" text="Muy b">
      <formula>NOT(ISERROR(SEARCH("Muy b",Y11)))</formula>
    </cfRule>
    <cfRule type="containsText" dxfId="2357" priority="205" operator="containsText" text="Baja">
      <formula>NOT(ISERROR(SEARCH("Baja",Y11)))</formula>
    </cfRule>
    <cfRule type="containsText" dxfId="2356" priority="206" operator="containsText" text="Media">
      <formula>NOT(ISERROR(SEARCH("Media",Y11)))</formula>
    </cfRule>
    <cfRule type="containsText" dxfId="2355" priority="207" operator="containsText" text="Alta">
      <formula>NOT(ISERROR(SEARCH("Alta",Y11)))</formula>
    </cfRule>
  </conditionalFormatting>
  <conditionalFormatting sqref="AJ11">
    <cfRule type="containsText" dxfId="2354" priority="164" operator="containsText" text="BAJA">
      <formula>NOT(ISERROR(SEARCH("BAJA",AJ11)))</formula>
    </cfRule>
    <cfRule type="containsText" dxfId="2353" priority="165" operator="containsText" text="MEDIA">
      <formula>NOT(ISERROR(SEARCH("MEDIA",AJ11)))</formula>
    </cfRule>
    <cfRule type="containsText" dxfId="2352" priority="166" operator="containsText" text="ALTA">
      <formula>NOT(ISERROR(SEARCH("ALTA",AJ11)))</formula>
    </cfRule>
  </conditionalFormatting>
  <conditionalFormatting sqref="AK11">
    <cfRule type="containsText" dxfId="2351" priority="161" operator="containsText" text="BAJA">
      <formula>NOT(ISERROR(SEARCH("BAJA",AK11)))</formula>
    </cfRule>
    <cfRule type="containsText" dxfId="2350" priority="162" operator="containsText" text="MEDIA">
      <formula>NOT(ISERROR(SEARCH("MEDIA",AK11)))</formula>
    </cfRule>
    <cfRule type="containsText" dxfId="2349" priority="163" operator="containsText" text="ALTA">
      <formula>NOT(ISERROR(SEARCH("ALTA",AK11)))</formula>
    </cfRule>
  </conditionalFormatting>
  <conditionalFormatting sqref="AN11">
    <cfRule type="containsText" dxfId="2348" priority="158" operator="containsText" text="BAJA">
      <formula>NOT(ISERROR(SEARCH("BAJA",AN11)))</formula>
    </cfRule>
    <cfRule type="containsText" dxfId="2347" priority="159" operator="containsText" text="MEDIA">
      <formula>NOT(ISERROR(SEARCH("MEDIA",AN11)))</formula>
    </cfRule>
    <cfRule type="containsText" dxfId="2346" priority="160" operator="containsText" text="ALTA">
      <formula>NOT(ISERROR(SEARCH("ALTA",AN11)))</formula>
    </cfRule>
  </conditionalFormatting>
  <conditionalFormatting sqref="AP11">
    <cfRule type="containsText" dxfId="2345" priority="155" operator="containsText" text="BAJA">
      <formula>NOT(ISERROR(SEARCH("BAJA",AP11)))</formula>
    </cfRule>
    <cfRule type="containsText" dxfId="2344" priority="156" operator="containsText" text="MEDIA">
      <formula>NOT(ISERROR(SEARCH("MEDIA",AP11)))</formula>
    </cfRule>
    <cfRule type="containsText" dxfId="2343" priority="157" operator="containsText" text="ALTA">
      <formula>NOT(ISERROR(SEARCH("ALTA",AP11)))</formula>
    </cfRule>
  </conditionalFormatting>
  <conditionalFormatting sqref="AS11">
    <cfRule type="containsText" dxfId="2342" priority="152" operator="containsText" text="BAJA">
      <formula>NOT(ISERROR(SEARCH("BAJA",AS11)))</formula>
    </cfRule>
    <cfRule type="containsText" dxfId="2341" priority="153" operator="containsText" text="MEDIA">
      <formula>NOT(ISERROR(SEARCH("MEDIA",AS11)))</formula>
    </cfRule>
    <cfRule type="containsText" dxfId="2340" priority="154" operator="containsText" text="ALTA">
      <formula>NOT(ISERROR(SEARCH("ALTA",AS11)))</formula>
    </cfRule>
  </conditionalFormatting>
  <conditionalFormatting sqref="AS11">
    <cfRule type="containsText" dxfId="2339" priority="149" operator="containsText" text="BAJA">
      <formula>NOT(ISERROR(SEARCH("BAJA",AS11)))</formula>
    </cfRule>
    <cfRule type="containsText" dxfId="2338" priority="150" operator="containsText" text="MEDIA">
      <formula>NOT(ISERROR(SEARCH("MEDIA",AS11)))</formula>
    </cfRule>
    <cfRule type="containsText" dxfId="2337" priority="151" operator="containsText" text="ALTA">
      <formula>NOT(ISERROR(SEARCH("ALTA",AS11)))</formula>
    </cfRule>
  </conditionalFormatting>
  <conditionalFormatting sqref="AS11">
    <cfRule type="containsText" dxfId="2336" priority="146" operator="containsText" text="BAJA">
      <formula>NOT(ISERROR(SEARCH("BAJA",AS11)))</formula>
    </cfRule>
    <cfRule type="containsText" dxfId="2335" priority="147" operator="containsText" text="MEDIA">
      <formula>NOT(ISERROR(SEARCH("MEDIA",AS11)))</formula>
    </cfRule>
    <cfRule type="containsText" dxfId="2334" priority="148" operator="containsText" text="ALTA">
      <formula>NOT(ISERROR(SEARCH("ALTA",AS11)))</formula>
    </cfRule>
  </conditionalFormatting>
  <conditionalFormatting sqref="AS11">
    <cfRule type="containsText" dxfId="2333" priority="143" operator="containsText" text="BAJA">
      <formula>NOT(ISERROR(SEARCH("BAJA",AS11)))</formula>
    </cfRule>
    <cfRule type="containsText" dxfId="2332" priority="144" operator="containsText" text="MEDIA">
      <formula>NOT(ISERROR(SEARCH("MEDIA",AS11)))</formula>
    </cfRule>
    <cfRule type="containsText" dxfId="2331" priority="145" operator="containsText" text="ALTA">
      <formula>NOT(ISERROR(SEARCH("ALTA",AS11)))</formula>
    </cfRule>
  </conditionalFormatting>
  <conditionalFormatting sqref="AV12">
    <cfRule type="cellIs" dxfId="2330" priority="111" operator="greaterThan">
      <formula>75%</formula>
    </cfRule>
    <cfRule type="cellIs" dxfId="2329" priority="112" operator="between">
      <formula>51%</formula>
      <formula>75%</formula>
    </cfRule>
    <cfRule type="cellIs" dxfId="2328" priority="113" operator="between">
      <formula>26%</formula>
      <formula>50%</formula>
    </cfRule>
    <cfRule type="cellIs" dxfId="2327" priority="114" operator="between">
      <formula>0%</formula>
      <formula>25%</formula>
    </cfRule>
    <cfRule type="containsText" dxfId="2326" priority="115" operator="containsText" text="BAJA">
      <formula>NOT(ISERROR(SEARCH("BAJA",AV12)))</formula>
    </cfRule>
    <cfRule type="containsText" dxfId="2325" priority="116" operator="containsText" text="MEDIA">
      <formula>NOT(ISERROR(SEARCH("MEDIA",AV12)))</formula>
    </cfRule>
    <cfRule type="containsText" dxfId="2324" priority="117" operator="containsText" text="ALTA">
      <formula>NOT(ISERROR(SEARCH("ALTA",AV12)))</formula>
    </cfRule>
  </conditionalFormatting>
  <conditionalFormatting sqref="AX11">
    <cfRule type="cellIs" dxfId="2323" priority="93" operator="equal">
      <formula>100%</formula>
    </cfRule>
    <cfRule type="cellIs" dxfId="2322" priority="94" operator="equal">
      <formula>80%</formula>
    </cfRule>
    <cfRule type="cellIs" dxfId="2321" priority="95" operator="equal">
      <formula>60%</formula>
    </cfRule>
    <cfRule type="cellIs" dxfId="2320" priority="96" operator="equal">
      <formula>40%</formula>
    </cfRule>
    <cfRule type="cellIs" dxfId="2319" priority="97" operator="equal">
      <formula>0.2</formula>
    </cfRule>
    <cfRule type="containsText" dxfId="2318" priority="98" operator="containsText" text="Extremo">
      <formula>NOT(ISERROR(SEARCH("Extremo",AX11)))</formula>
    </cfRule>
    <cfRule type="containsText" dxfId="2317" priority="99" operator="containsText" text="Alto">
      <formula>NOT(ISERROR(SEARCH("Alto",AX11)))</formula>
    </cfRule>
    <cfRule type="containsText" dxfId="2316" priority="100" operator="containsText" text="Bajo">
      <formula>NOT(ISERROR(SEARCH("Bajo",AX11)))</formula>
    </cfRule>
    <cfRule type="containsText" dxfId="2315" priority="101" operator="containsText" text="Catastrófico">
      <formula>NOT(ISERROR(SEARCH("Catastrófico",AX11)))</formula>
    </cfRule>
    <cfRule type="containsText" dxfId="2314" priority="102" operator="containsText" text="Mayor">
      <formula>NOT(ISERROR(SEARCH("Mayor",AX11)))</formula>
    </cfRule>
    <cfRule type="containsText" dxfId="2313" priority="103" operator="containsText" text="Moderado">
      <formula>NOT(ISERROR(SEARCH("Moderado",AX11)))</formula>
    </cfRule>
    <cfRule type="containsText" dxfId="2312" priority="104" operator="containsText" text="Menor">
      <formula>NOT(ISERROR(SEARCH("Menor",AX11)))</formula>
    </cfRule>
    <cfRule type="containsText" dxfId="2311" priority="105" operator="containsText" text="Leve">
      <formula>NOT(ISERROR(SEARCH("Leve",AX11)))</formula>
    </cfRule>
    <cfRule type="containsText" dxfId="2310" priority="106" operator="containsText" text="Muy a">
      <formula>NOT(ISERROR(SEARCH("Muy a",AX11)))</formula>
    </cfRule>
    <cfRule type="containsText" dxfId="2309" priority="107" operator="containsText" text="Muy b">
      <formula>NOT(ISERROR(SEARCH("Muy b",AX11)))</formula>
    </cfRule>
    <cfRule type="containsText" dxfId="2308" priority="108" operator="containsText" text="Baja">
      <formula>NOT(ISERROR(SEARCH("Baja",AX11)))</formula>
    </cfRule>
    <cfRule type="containsText" dxfId="2307" priority="109" operator="containsText" text="Media">
      <formula>NOT(ISERROR(SEARCH("Media",AX11)))</formula>
    </cfRule>
    <cfRule type="containsText" dxfId="2306" priority="110" operator="containsText" text="Alta">
      <formula>NOT(ISERROR(SEARCH("Alta",AX11)))</formula>
    </cfRule>
  </conditionalFormatting>
  <conditionalFormatting sqref="X11">
    <cfRule type="containsText" dxfId="2305" priority="83" operator="containsText" text="Catastrófico">
      <formula>NOT(ISERROR(SEARCH("Catastrófico",X11)))</formula>
    </cfRule>
    <cfRule type="containsText" dxfId="2304" priority="84" operator="containsText" text="Mayor">
      <formula>NOT(ISERROR(SEARCH("Mayor",X11)))</formula>
    </cfRule>
    <cfRule type="containsText" dxfId="2303" priority="85" operator="containsText" text="Moderado">
      <formula>NOT(ISERROR(SEARCH("Moderado",X11)))</formula>
    </cfRule>
    <cfRule type="containsText" dxfId="2302" priority="86" operator="containsText" text="Menor">
      <formula>NOT(ISERROR(SEARCH("Menor",X11)))</formula>
    </cfRule>
    <cfRule type="containsText" dxfId="2301" priority="87" operator="containsText" text="Leve">
      <formula>NOT(ISERROR(SEARCH("Leve",X11)))</formula>
    </cfRule>
    <cfRule type="containsText" dxfId="2300" priority="88" operator="containsText" text="Muy a">
      <formula>NOT(ISERROR(SEARCH("Muy a",X11)))</formula>
    </cfRule>
    <cfRule type="containsText" dxfId="2299" priority="89" operator="containsText" text="Muy b">
      <formula>NOT(ISERROR(SEARCH("Muy b",X11)))</formula>
    </cfRule>
    <cfRule type="containsText" dxfId="2298" priority="90" operator="containsText" text="Baja">
      <formula>NOT(ISERROR(SEARCH("Baja",X11)))</formula>
    </cfRule>
    <cfRule type="containsText" dxfId="2297" priority="91" operator="containsText" text="Media">
      <formula>NOT(ISERROR(SEARCH("Media",X11)))</formula>
    </cfRule>
    <cfRule type="containsText" dxfId="2296" priority="92" operator="containsText" text="Alta">
      <formula>NOT(ISERROR(SEARCH("Alta",X11)))</formula>
    </cfRule>
  </conditionalFormatting>
  <conditionalFormatting sqref="U11">
    <cfRule type="cellIs" dxfId="2295" priority="65" operator="equal">
      <formula>100%</formula>
    </cfRule>
    <cfRule type="cellIs" dxfId="2294" priority="66" operator="equal">
      <formula>80%</formula>
    </cfRule>
    <cfRule type="cellIs" dxfId="2293" priority="67" operator="equal">
      <formula>60%</formula>
    </cfRule>
    <cfRule type="cellIs" dxfId="2292" priority="68" operator="equal">
      <formula>40%</formula>
    </cfRule>
    <cfRule type="cellIs" dxfId="2291" priority="69" operator="equal">
      <formula>0.2</formula>
    </cfRule>
    <cfRule type="containsText" dxfId="2290" priority="70" operator="containsText" text="Extremo">
      <formula>NOT(ISERROR(SEARCH("Extremo",U11)))</formula>
    </cfRule>
    <cfRule type="containsText" dxfId="2289" priority="71" operator="containsText" text="Alto">
      <formula>NOT(ISERROR(SEARCH("Alto",U11)))</formula>
    </cfRule>
    <cfRule type="containsText" dxfId="2288" priority="72" operator="containsText" text="Bajo">
      <formula>NOT(ISERROR(SEARCH("Bajo",U11)))</formula>
    </cfRule>
    <cfRule type="containsText" dxfId="2287" priority="73" operator="containsText" text="Catastrófico">
      <formula>NOT(ISERROR(SEARCH("Catastrófico",U11)))</formula>
    </cfRule>
    <cfRule type="containsText" dxfId="2286" priority="74" operator="containsText" text="Mayor">
      <formula>NOT(ISERROR(SEARCH("Mayor",U11)))</formula>
    </cfRule>
    <cfRule type="containsText" dxfId="2285" priority="75" operator="containsText" text="Moderado">
      <formula>NOT(ISERROR(SEARCH("Moderado",U11)))</formula>
    </cfRule>
    <cfRule type="containsText" dxfId="2284" priority="76" operator="containsText" text="Menor">
      <formula>NOT(ISERROR(SEARCH("Menor",U11)))</formula>
    </cfRule>
    <cfRule type="containsText" dxfId="2283" priority="77" operator="containsText" text="Leve">
      <formula>NOT(ISERROR(SEARCH("Leve",U11)))</formula>
    </cfRule>
    <cfRule type="containsText" dxfId="2282" priority="78" operator="containsText" text="Muy a">
      <formula>NOT(ISERROR(SEARCH("Muy a",U11)))</formula>
    </cfRule>
    <cfRule type="containsText" dxfId="2281" priority="79" operator="containsText" text="Muy b">
      <formula>NOT(ISERROR(SEARCH("Muy b",U11)))</formula>
    </cfRule>
    <cfRule type="containsText" dxfId="2280" priority="80" operator="containsText" text="Baja">
      <formula>NOT(ISERROR(SEARCH("Baja",U11)))</formula>
    </cfRule>
    <cfRule type="containsText" dxfId="2279" priority="81" operator="containsText" text="Media">
      <formula>NOT(ISERROR(SEARCH("Media",U11)))</formula>
    </cfRule>
    <cfRule type="containsText" dxfId="2278" priority="82" operator="containsText" text="Alta">
      <formula>NOT(ISERROR(SEARCH("Alta",U11)))</formula>
    </cfRule>
  </conditionalFormatting>
  <conditionalFormatting sqref="Z11">
    <cfRule type="containsText" dxfId="2277" priority="52" operator="containsText" text="Extremo">
      <formula>NOT(ISERROR(SEARCH("Extremo",Z11)))</formula>
    </cfRule>
    <cfRule type="containsText" dxfId="2276" priority="53" operator="containsText" text="Alto">
      <formula>NOT(ISERROR(SEARCH("Alto",Z11)))</formula>
    </cfRule>
    <cfRule type="containsText" dxfId="2275" priority="54" operator="containsText" text="Bajo">
      <formula>NOT(ISERROR(SEARCH("Bajo",Z11)))</formula>
    </cfRule>
    <cfRule type="containsText" dxfId="2274" priority="55" operator="containsText" text="Catastrófico">
      <formula>NOT(ISERROR(SEARCH("Catastrófico",Z11)))</formula>
    </cfRule>
    <cfRule type="containsText" dxfId="2273" priority="56" operator="containsText" text="Mayor">
      <formula>NOT(ISERROR(SEARCH("Mayor",Z11)))</formula>
    </cfRule>
    <cfRule type="containsText" dxfId="2272" priority="57" operator="containsText" text="Moderado">
      <formula>NOT(ISERROR(SEARCH("Moderado",Z11)))</formula>
    </cfRule>
    <cfRule type="containsText" dxfId="2271" priority="58" operator="containsText" text="Menor">
      <formula>NOT(ISERROR(SEARCH("Menor",Z11)))</formula>
    </cfRule>
    <cfRule type="containsText" dxfId="2270" priority="59" operator="containsText" text="Leve">
      <formula>NOT(ISERROR(SEARCH("Leve",Z11)))</formula>
    </cfRule>
    <cfRule type="containsText" dxfId="2269" priority="60" operator="containsText" text="Muy a">
      <formula>NOT(ISERROR(SEARCH("Muy a",Z11)))</formula>
    </cfRule>
    <cfRule type="containsText" dxfId="2268" priority="61" operator="containsText" text="Muy b">
      <formula>NOT(ISERROR(SEARCH("Muy b",Z11)))</formula>
    </cfRule>
    <cfRule type="containsText" dxfId="2267" priority="62" operator="containsText" text="Baja">
      <formula>NOT(ISERROR(SEARCH("Baja",Z11)))</formula>
    </cfRule>
    <cfRule type="containsText" dxfId="2266" priority="63" operator="containsText" text="Media">
      <formula>NOT(ISERROR(SEARCH("Media",Z11)))</formula>
    </cfRule>
    <cfRule type="containsText" dxfId="2265" priority="64" operator="containsText" text="Alta">
      <formula>NOT(ISERROR(SEARCH("Alta",Z11)))</formula>
    </cfRule>
  </conditionalFormatting>
  <conditionalFormatting sqref="AV11">
    <cfRule type="cellIs" dxfId="2264" priority="45" operator="greaterThan">
      <formula>75%</formula>
    </cfRule>
    <cfRule type="cellIs" dxfId="2263" priority="46" operator="between">
      <formula>51%</formula>
      <formula>75%</formula>
    </cfRule>
    <cfRule type="cellIs" dxfId="2262" priority="47" operator="between">
      <formula>26%</formula>
      <formula>50%</formula>
    </cfRule>
    <cfRule type="cellIs" dxfId="2261" priority="48" operator="between">
      <formula>0%</formula>
      <formula>25%</formula>
    </cfRule>
    <cfRule type="containsText" dxfId="2260" priority="49" operator="containsText" text="BAJA">
      <formula>NOT(ISERROR(SEARCH("BAJA",AV11)))</formula>
    </cfRule>
    <cfRule type="containsText" dxfId="2259" priority="50" operator="containsText" text="MEDIA">
      <formula>NOT(ISERROR(SEARCH("MEDIA",AV11)))</formula>
    </cfRule>
    <cfRule type="containsText" dxfId="2258" priority="51" operator="containsText" text="ALTA">
      <formula>NOT(ISERROR(SEARCH("ALTA",AV11)))</formula>
    </cfRule>
  </conditionalFormatting>
  <conditionalFormatting sqref="AU12">
    <cfRule type="containsText" dxfId="2257" priority="39" operator="containsText" text="BAJA">
      <formula>NOT(ISERROR(SEARCH("BAJA",AU12)))</formula>
    </cfRule>
    <cfRule type="containsText" dxfId="2256" priority="40" operator="containsText" text="MEDIA">
      <formula>NOT(ISERROR(SEARCH("MEDIA",AU12)))</formula>
    </cfRule>
    <cfRule type="containsText" dxfId="2255" priority="41" operator="containsText" text="ALTA">
      <formula>NOT(ISERROR(SEARCH("ALTA",AU12)))</formula>
    </cfRule>
  </conditionalFormatting>
  <conditionalFormatting sqref="AA11">
    <cfRule type="cellIs" dxfId="2254" priority="22" operator="equal">
      <formula>100%</formula>
    </cfRule>
    <cfRule type="cellIs" dxfId="2253" priority="23" operator="equal">
      <formula>75%</formula>
    </cfRule>
    <cfRule type="cellIs" dxfId="2252" priority="24" operator="equal">
      <formula>50%</formula>
    </cfRule>
    <cfRule type="cellIs" dxfId="2251" priority="25" operator="equal">
      <formula>25%</formula>
    </cfRule>
    <cfRule type="containsText" dxfId="2250" priority="26" operator="containsText" text="Extremo">
      <formula>NOT(ISERROR(SEARCH("Extremo",AA11)))</formula>
    </cfRule>
    <cfRule type="containsText" dxfId="2249" priority="27" operator="containsText" text="Alto">
      <formula>NOT(ISERROR(SEARCH("Alto",AA11)))</formula>
    </cfRule>
    <cfRule type="containsText" dxfId="2248" priority="28" operator="containsText" text="Bajo">
      <formula>NOT(ISERROR(SEARCH("Bajo",AA11)))</formula>
    </cfRule>
    <cfRule type="containsText" dxfId="2247" priority="29" operator="containsText" text="Catastrófico">
      <formula>NOT(ISERROR(SEARCH("Catastrófico",AA11)))</formula>
    </cfRule>
    <cfRule type="containsText" dxfId="2246" priority="30" operator="containsText" text="Mayor">
      <formula>NOT(ISERROR(SEARCH("Mayor",AA11)))</formula>
    </cfRule>
    <cfRule type="containsText" dxfId="2245" priority="31" operator="containsText" text="Moderado">
      <formula>NOT(ISERROR(SEARCH("Moderado",AA11)))</formula>
    </cfRule>
    <cfRule type="containsText" dxfId="2244" priority="32" operator="containsText" text="Menor">
      <formula>NOT(ISERROR(SEARCH("Menor",AA11)))</formula>
    </cfRule>
    <cfRule type="containsText" dxfId="2243" priority="33" operator="containsText" text="Leve">
      <formula>NOT(ISERROR(SEARCH("Leve",AA11)))</formula>
    </cfRule>
    <cfRule type="containsText" dxfId="2242" priority="34" operator="containsText" text="Muy a">
      <formula>NOT(ISERROR(SEARCH("Muy a",AA11)))</formula>
    </cfRule>
    <cfRule type="containsText" dxfId="2241" priority="35" operator="containsText" text="Muy b">
      <formula>NOT(ISERROR(SEARCH("Muy b",AA11)))</formula>
    </cfRule>
    <cfRule type="containsText" dxfId="2240" priority="36" operator="containsText" text="Baja">
      <formula>NOT(ISERROR(SEARCH("Baja",AA11)))</formula>
    </cfRule>
    <cfRule type="containsText" dxfId="2239" priority="37" operator="containsText" text="Media">
      <formula>NOT(ISERROR(SEARCH("Media",AA11)))</formula>
    </cfRule>
    <cfRule type="containsText" dxfId="2238" priority="38" operator="containsText" text="Alta">
      <formula>NOT(ISERROR(SEARCH("Alta",AA11)))</formula>
    </cfRule>
  </conditionalFormatting>
  <conditionalFormatting sqref="AU11">
    <cfRule type="containsText" dxfId="2237" priority="19" operator="containsText" text="BAJA">
      <formula>NOT(ISERROR(SEARCH("BAJA",AU11)))</formula>
    </cfRule>
    <cfRule type="containsText" dxfId="2236" priority="20" operator="containsText" text="MEDIA">
      <formula>NOT(ISERROR(SEARCH("MEDIA",AU11)))</formula>
    </cfRule>
    <cfRule type="containsText" dxfId="2235" priority="21" operator="containsText" text="ALTA">
      <formula>NOT(ISERROR(SEARCH("ALTA",AU11)))</formula>
    </cfRule>
  </conditionalFormatting>
  <conditionalFormatting sqref="AW11">
    <cfRule type="cellIs" dxfId="2234" priority="1" operator="equal">
      <formula>100%</formula>
    </cfRule>
    <cfRule type="cellIs" dxfId="2233" priority="2" operator="equal">
      <formula>80%</formula>
    </cfRule>
    <cfRule type="cellIs" dxfId="2232" priority="3" operator="equal">
      <formula>60%</formula>
    </cfRule>
    <cfRule type="cellIs" dxfId="2231" priority="4" operator="equal">
      <formula>40%</formula>
    </cfRule>
    <cfRule type="cellIs" dxfId="2230" priority="5" operator="equal">
      <formula>0.2</formula>
    </cfRule>
    <cfRule type="containsText" dxfId="2229" priority="6" operator="containsText" text="Extremo">
      <formula>NOT(ISERROR(SEARCH("Extremo",AW11)))</formula>
    </cfRule>
    <cfRule type="containsText" dxfId="2228" priority="7" operator="containsText" text="Alto">
      <formula>NOT(ISERROR(SEARCH("Alto",AW11)))</formula>
    </cfRule>
    <cfRule type="containsText" dxfId="2227" priority="8" operator="containsText" text="Bajo">
      <formula>NOT(ISERROR(SEARCH("Bajo",AW11)))</formula>
    </cfRule>
    <cfRule type="containsText" dxfId="2226" priority="9" operator="containsText" text="Catastrófico">
      <formula>NOT(ISERROR(SEARCH("Catastrófico",AW11)))</formula>
    </cfRule>
    <cfRule type="containsText" dxfId="2225" priority="10" operator="containsText" text="Mayor">
      <formula>NOT(ISERROR(SEARCH("Mayor",AW11)))</formula>
    </cfRule>
    <cfRule type="containsText" dxfId="2224" priority="11" operator="containsText" text="Moderado">
      <formula>NOT(ISERROR(SEARCH("Moderado",AW11)))</formula>
    </cfRule>
    <cfRule type="containsText" dxfId="2223" priority="12" operator="containsText" text="Menor">
      <formula>NOT(ISERROR(SEARCH("Menor",AW11)))</formula>
    </cfRule>
    <cfRule type="containsText" dxfId="2222" priority="13" operator="containsText" text="Leve">
      <formula>NOT(ISERROR(SEARCH("Leve",AW11)))</formula>
    </cfRule>
    <cfRule type="containsText" dxfId="2221" priority="14" operator="containsText" text="Muy a">
      <formula>NOT(ISERROR(SEARCH("Muy a",AW11)))</formula>
    </cfRule>
    <cfRule type="containsText" dxfId="2220" priority="15" operator="containsText" text="Muy b">
      <formula>NOT(ISERROR(SEARCH("Muy b",AW11)))</formula>
    </cfRule>
    <cfRule type="containsText" dxfId="2219" priority="16" operator="containsText" text="Baja">
      <formula>NOT(ISERROR(SEARCH("Baja",AW11)))</formula>
    </cfRule>
    <cfRule type="containsText" dxfId="2218" priority="17" operator="containsText" text="Media">
      <formula>NOT(ISERROR(SEARCH("Media",AW11)))</formula>
    </cfRule>
    <cfRule type="containsText" dxfId="2217" priority="18" operator="containsText" text="Alta">
      <formula>NOT(ISERROR(SEARCH("Alta",AW11)))</formula>
    </cfRule>
  </conditionalFormatting>
  <dataValidations count="5">
    <dataValidation type="list" allowBlank="1" showInputMessage="1" showErrorMessage="1" sqref="A4 A9 AK4:AK11 A11">
      <formula1>"SI,NO"</formula1>
    </dataValidation>
    <dataValidation type="list" allowBlank="1" showInputMessage="1" showErrorMessage="1" sqref="AR4:AR10">
      <formula1>"Asignado,No Asignado"</formula1>
    </dataValidation>
    <dataValidation type="list" allowBlank="1" showInputMessage="1" showErrorMessage="1" sqref="AT4:AT11">
      <formula1>"Adecuado,Inadecuado"</formula1>
    </dataValidation>
    <dataValidation type="list" allowBlank="1" showInputMessage="1" showErrorMessage="1" sqref="AJ4:AJ11">
      <formula1>"Confiable,No confiable"</formula1>
    </dataValidation>
    <dataValidation type="list" allowBlank="1" showInputMessage="1" showErrorMessage="1" sqref="AG4:AG11">
      <formula1>"Manual,Automático"</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96"/>
  <sheetViews>
    <sheetView topLeftCell="B1" zoomScale="70" zoomScaleNormal="70" workbookViewId="0">
      <pane ySplit="3" topLeftCell="A4" activePane="bottomLeft" state="frozen"/>
      <selection activeCell="G4" sqref="G4:G13"/>
      <selection pane="bottomLeft" activeCell="B4" sqref="B4:B9"/>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1" style="2" customWidth="1"/>
    <col min="11" max="11" width="13.109375" style="2" customWidth="1"/>
    <col min="12" max="12" width="15.109375" style="2" customWidth="1"/>
    <col min="13" max="13" width="20.33203125" style="2" customWidth="1"/>
    <col min="14" max="14" width="3.44140625" style="2" hidden="1" customWidth="1"/>
    <col min="15" max="15" width="17.88671875" style="2" customWidth="1"/>
    <col min="16" max="16" width="3.44140625" style="2" hidden="1" customWidth="1"/>
    <col min="17" max="17" width="19.4414062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24.44140625" style="2" customWidth="1"/>
    <col min="29" max="29" width="32.5546875" style="2" customWidth="1"/>
    <col min="30" max="30" width="86.33203125" style="2" customWidth="1"/>
    <col min="31" max="31" width="10" style="2"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2.88671875" style="2" customWidth="1"/>
    <col min="41" max="41" width="8.88671875" style="2" customWidth="1"/>
    <col min="42" max="42" width="14.109375" style="2" customWidth="1"/>
    <col min="43" max="43" width="18.33203125" style="2" customWidth="1"/>
    <col min="44" max="44" width="9.109375" style="2" customWidth="1"/>
    <col min="45" max="45" width="33.6640625" style="2" customWidth="1"/>
    <col min="46" max="46" width="13.66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88671875" style="133" customWidth="1"/>
    <col min="59" max="59" width="14.88671875" style="1" customWidth="1"/>
    <col min="60" max="60" width="51.33203125" style="1" customWidth="1"/>
    <col min="61" max="61" width="14.88671875" style="1" customWidth="1"/>
    <col min="62" max="62" width="28" style="1" customWidth="1"/>
    <col min="63" max="247" width="11.5546875" style="1"/>
    <col min="248" max="248" width="21.88671875" style="1" customWidth="1"/>
    <col min="249" max="249" width="13.88671875" style="1" customWidth="1"/>
    <col min="250" max="250" width="38.6640625" style="1" customWidth="1"/>
    <col min="251" max="251" width="3" style="1" bestFit="1" customWidth="1"/>
    <col min="252" max="252" width="32.33203125" style="1" customWidth="1"/>
    <col min="253" max="253" width="46.33203125" style="1" customWidth="1"/>
    <col min="254" max="254" width="19" style="1" customWidth="1"/>
    <col min="255" max="255" width="0" style="1" hidden="1" customWidth="1"/>
    <col min="256" max="256" width="17.6640625" style="1" customWidth="1"/>
    <col min="257" max="257" width="0" style="1" hidden="1" customWidth="1"/>
    <col min="258" max="258" width="22.33203125" style="1" customWidth="1"/>
    <col min="259" max="259" width="5.33203125" style="1" customWidth="1"/>
    <col min="260" max="260" width="36.33203125" style="1" customWidth="1"/>
    <col min="261" max="261" width="5.6640625" style="1" customWidth="1"/>
    <col min="262" max="262" width="0" style="1" hidden="1" customWidth="1"/>
    <col min="263" max="263" width="20.6640625" style="1" customWidth="1"/>
    <col min="264" max="264" width="4.88671875" style="1" customWidth="1"/>
    <col min="265" max="265" width="0" style="1" hidden="1" customWidth="1"/>
    <col min="266" max="266" width="24.6640625" style="1" customWidth="1"/>
    <col min="267" max="267" width="12.33203125" style="1" customWidth="1"/>
    <col min="268" max="268" width="0" style="1" hidden="1" customWidth="1"/>
    <col min="269" max="269" width="3.44140625" style="1" customWidth="1"/>
    <col min="270" max="270" width="0" style="1" hidden="1" customWidth="1"/>
    <col min="271" max="271" width="17.6640625" style="1" customWidth="1"/>
    <col min="272" max="272" width="3.44140625" style="1" customWidth="1"/>
    <col min="273" max="273" width="0" style="1" hidden="1" customWidth="1"/>
    <col min="274" max="274" width="23.6640625" style="1" customWidth="1"/>
    <col min="275" max="275" width="10" style="1" customWidth="1"/>
    <col min="276" max="276" width="0" style="1" hidden="1" customWidth="1"/>
    <col min="277" max="278" width="14.6640625" style="1" customWidth="1"/>
    <col min="279" max="279" width="12.88671875" style="1" customWidth="1"/>
    <col min="280" max="280" width="3.33203125" style="1" customWidth="1"/>
    <col min="281" max="281" width="30.33203125" style="1" customWidth="1"/>
    <col min="282" max="282" width="5" style="1" customWidth="1"/>
    <col min="283" max="283" width="0" style="1" hidden="1" customWidth="1"/>
    <col min="284" max="284" width="14.33203125" style="1" customWidth="1"/>
    <col min="285" max="285" width="5.6640625" style="1" customWidth="1"/>
    <col min="286" max="286" width="0" style="1" hidden="1" customWidth="1"/>
    <col min="287" max="287" width="17.33203125" style="1" customWidth="1"/>
    <col min="288" max="288" width="12.6640625" style="1" customWidth="1"/>
    <col min="289" max="289" width="0" style="1" hidden="1" customWidth="1"/>
    <col min="290" max="290" width="5.33203125" style="1" customWidth="1"/>
    <col min="291" max="291" width="0" style="1" hidden="1" customWidth="1"/>
    <col min="292" max="292" width="17" style="1" customWidth="1"/>
    <col min="293" max="293" width="6.33203125" style="1" customWidth="1"/>
    <col min="294" max="294" width="0" style="1" hidden="1" customWidth="1"/>
    <col min="295" max="295" width="14.33203125" style="1" customWidth="1"/>
    <col min="296" max="296" width="7.5546875" style="1" customWidth="1"/>
    <col min="297" max="297" width="0" style="1" hidden="1" customWidth="1"/>
    <col min="298" max="299" width="14.33203125" style="1" customWidth="1"/>
    <col min="300" max="300" width="20.88671875" style="1" customWidth="1"/>
    <col min="301" max="301" width="14.44140625" style="1" customWidth="1"/>
    <col min="302" max="302" width="15" style="1" customWidth="1"/>
    <col min="303" max="303" width="2.6640625" style="1" customWidth="1"/>
    <col min="304" max="304" width="11.6640625" style="1" customWidth="1"/>
    <col min="305" max="305" width="11.5546875" style="1" customWidth="1"/>
    <col min="306" max="306" width="2.33203125" style="1" customWidth="1"/>
    <col min="307" max="307" width="41" style="1" customWidth="1"/>
    <col min="308" max="308" width="14.33203125" style="1" customWidth="1"/>
    <col min="309" max="310" width="11.5546875" style="1" customWidth="1"/>
    <col min="311" max="311" width="21.88671875" style="1" customWidth="1"/>
    <col min="312" max="503" width="11.5546875" style="1"/>
    <col min="504" max="504" width="21.88671875" style="1" customWidth="1"/>
    <col min="505" max="505" width="13.88671875" style="1" customWidth="1"/>
    <col min="506" max="506" width="38.6640625" style="1" customWidth="1"/>
    <col min="507" max="507" width="3" style="1" bestFit="1" customWidth="1"/>
    <col min="508" max="508" width="32.33203125" style="1" customWidth="1"/>
    <col min="509" max="509" width="46.33203125" style="1" customWidth="1"/>
    <col min="510" max="510" width="19" style="1" customWidth="1"/>
    <col min="511" max="511" width="0" style="1" hidden="1" customWidth="1"/>
    <col min="512" max="512" width="17.6640625" style="1" customWidth="1"/>
    <col min="513" max="513" width="0" style="1" hidden="1" customWidth="1"/>
    <col min="514" max="514" width="22.33203125" style="1" customWidth="1"/>
    <col min="515" max="515" width="5.33203125" style="1" customWidth="1"/>
    <col min="516" max="516" width="36.33203125" style="1" customWidth="1"/>
    <col min="517" max="517" width="5.6640625" style="1" customWidth="1"/>
    <col min="518" max="518" width="0" style="1" hidden="1" customWidth="1"/>
    <col min="519" max="519" width="20.6640625" style="1" customWidth="1"/>
    <col min="520" max="520" width="4.88671875" style="1" customWidth="1"/>
    <col min="521" max="521" width="0" style="1" hidden="1" customWidth="1"/>
    <col min="522" max="522" width="24.6640625" style="1" customWidth="1"/>
    <col min="523" max="523" width="12.33203125" style="1" customWidth="1"/>
    <col min="524" max="524" width="0" style="1" hidden="1" customWidth="1"/>
    <col min="525" max="525" width="3.44140625" style="1" customWidth="1"/>
    <col min="526" max="526" width="0" style="1" hidden="1" customWidth="1"/>
    <col min="527" max="527" width="17.6640625" style="1" customWidth="1"/>
    <col min="528" max="528" width="3.44140625" style="1" customWidth="1"/>
    <col min="529" max="529" width="0" style="1" hidden="1" customWidth="1"/>
    <col min="530" max="530" width="23.6640625" style="1" customWidth="1"/>
    <col min="531" max="531" width="10" style="1" customWidth="1"/>
    <col min="532" max="532" width="0" style="1" hidden="1" customWidth="1"/>
    <col min="533" max="534" width="14.6640625" style="1" customWidth="1"/>
    <col min="535" max="535" width="12.88671875" style="1" customWidth="1"/>
    <col min="536" max="536" width="3.33203125" style="1" customWidth="1"/>
    <col min="537" max="537" width="30.33203125" style="1" customWidth="1"/>
    <col min="538" max="538" width="5" style="1" customWidth="1"/>
    <col min="539" max="539" width="0" style="1" hidden="1" customWidth="1"/>
    <col min="540" max="540" width="14.33203125" style="1" customWidth="1"/>
    <col min="541" max="541" width="5.6640625" style="1" customWidth="1"/>
    <col min="542" max="542" width="0" style="1" hidden="1" customWidth="1"/>
    <col min="543" max="543" width="17.33203125" style="1" customWidth="1"/>
    <col min="544" max="544" width="12.6640625" style="1" customWidth="1"/>
    <col min="545" max="545" width="0" style="1" hidden="1" customWidth="1"/>
    <col min="546" max="546" width="5.33203125" style="1" customWidth="1"/>
    <col min="547" max="547" width="0" style="1" hidden="1" customWidth="1"/>
    <col min="548" max="548" width="17" style="1" customWidth="1"/>
    <col min="549" max="549" width="6.33203125" style="1" customWidth="1"/>
    <col min="550" max="550" width="0" style="1" hidden="1" customWidth="1"/>
    <col min="551" max="551" width="14.33203125" style="1" customWidth="1"/>
    <col min="552" max="552" width="7.5546875" style="1" customWidth="1"/>
    <col min="553" max="553" width="0" style="1" hidden="1" customWidth="1"/>
    <col min="554" max="555" width="14.33203125" style="1" customWidth="1"/>
    <col min="556" max="556" width="20.88671875" style="1" customWidth="1"/>
    <col min="557" max="557" width="14.44140625" style="1" customWidth="1"/>
    <col min="558" max="558" width="15" style="1" customWidth="1"/>
    <col min="559" max="559" width="2.6640625" style="1" customWidth="1"/>
    <col min="560" max="560" width="11.6640625" style="1" customWidth="1"/>
    <col min="561" max="561" width="11.5546875" style="1" customWidth="1"/>
    <col min="562" max="562" width="2.33203125" style="1" customWidth="1"/>
    <col min="563" max="563" width="41" style="1" customWidth="1"/>
    <col min="564" max="564" width="14.33203125" style="1" customWidth="1"/>
    <col min="565" max="566" width="11.5546875" style="1" customWidth="1"/>
    <col min="567" max="567" width="21.88671875" style="1" customWidth="1"/>
    <col min="568" max="759" width="11.5546875" style="1"/>
    <col min="760" max="760" width="21.88671875" style="1" customWidth="1"/>
    <col min="761" max="761" width="13.88671875" style="1" customWidth="1"/>
    <col min="762" max="762" width="38.6640625" style="1" customWidth="1"/>
    <col min="763" max="763" width="3" style="1" bestFit="1" customWidth="1"/>
    <col min="764" max="764" width="32.33203125" style="1" customWidth="1"/>
    <col min="765" max="765" width="46.33203125" style="1" customWidth="1"/>
    <col min="766" max="766" width="19" style="1" customWidth="1"/>
    <col min="767" max="767" width="0" style="1" hidden="1" customWidth="1"/>
    <col min="768" max="768" width="17.6640625" style="1" customWidth="1"/>
    <col min="769" max="769" width="0" style="1" hidden="1" customWidth="1"/>
    <col min="770" max="770" width="22.33203125" style="1" customWidth="1"/>
    <col min="771" max="771" width="5.33203125" style="1" customWidth="1"/>
    <col min="772" max="772" width="36.33203125" style="1" customWidth="1"/>
    <col min="773" max="773" width="5.6640625" style="1" customWidth="1"/>
    <col min="774" max="774" width="0" style="1" hidden="1" customWidth="1"/>
    <col min="775" max="775" width="20.6640625" style="1" customWidth="1"/>
    <col min="776" max="776" width="4.88671875" style="1" customWidth="1"/>
    <col min="777" max="777" width="0" style="1" hidden="1" customWidth="1"/>
    <col min="778" max="778" width="24.6640625" style="1" customWidth="1"/>
    <col min="779" max="779" width="12.33203125" style="1" customWidth="1"/>
    <col min="780" max="780" width="0" style="1" hidden="1" customWidth="1"/>
    <col min="781" max="781" width="3.44140625" style="1" customWidth="1"/>
    <col min="782" max="782" width="0" style="1" hidden="1" customWidth="1"/>
    <col min="783" max="783" width="17.6640625" style="1" customWidth="1"/>
    <col min="784" max="784" width="3.44140625" style="1" customWidth="1"/>
    <col min="785" max="785" width="0" style="1" hidden="1" customWidth="1"/>
    <col min="786" max="786" width="23.6640625" style="1" customWidth="1"/>
    <col min="787" max="787" width="10" style="1" customWidth="1"/>
    <col min="788" max="788" width="0" style="1" hidden="1" customWidth="1"/>
    <col min="789" max="790" width="14.6640625" style="1" customWidth="1"/>
    <col min="791" max="791" width="12.88671875" style="1" customWidth="1"/>
    <col min="792" max="792" width="3.33203125" style="1" customWidth="1"/>
    <col min="793" max="793" width="30.33203125" style="1" customWidth="1"/>
    <col min="794" max="794" width="5" style="1" customWidth="1"/>
    <col min="795" max="795" width="0" style="1" hidden="1" customWidth="1"/>
    <col min="796" max="796" width="14.33203125" style="1" customWidth="1"/>
    <col min="797" max="797" width="5.6640625" style="1" customWidth="1"/>
    <col min="798" max="798" width="0" style="1" hidden="1" customWidth="1"/>
    <col min="799" max="799" width="17.33203125" style="1" customWidth="1"/>
    <col min="800" max="800" width="12.6640625" style="1" customWidth="1"/>
    <col min="801" max="801" width="0" style="1" hidden="1" customWidth="1"/>
    <col min="802" max="802" width="5.33203125" style="1" customWidth="1"/>
    <col min="803" max="803" width="0" style="1" hidden="1" customWidth="1"/>
    <col min="804" max="804" width="17" style="1" customWidth="1"/>
    <col min="805" max="805" width="6.33203125" style="1" customWidth="1"/>
    <col min="806" max="806" width="0" style="1" hidden="1" customWidth="1"/>
    <col min="807" max="807" width="14.33203125" style="1" customWidth="1"/>
    <col min="808" max="808" width="7.5546875" style="1" customWidth="1"/>
    <col min="809" max="809" width="0" style="1" hidden="1" customWidth="1"/>
    <col min="810" max="811" width="14.33203125" style="1" customWidth="1"/>
    <col min="812" max="812" width="20.88671875" style="1" customWidth="1"/>
    <col min="813" max="813" width="14.44140625" style="1" customWidth="1"/>
    <col min="814" max="814" width="15" style="1" customWidth="1"/>
    <col min="815" max="815" width="2.6640625" style="1" customWidth="1"/>
    <col min="816" max="816" width="11.6640625" style="1" customWidth="1"/>
    <col min="817" max="817" width="11.5546875" style="1" customWidth="1"/>
    <col min="818" max="818" width="2.33203125" style="1" customWidth="1"/>
    <col min="819" max="819" width="41" style="1" customWidth="1"/>
    <col min="820" max="820" width="14.33203125" style="1" customWidth="1"/>
    <col min="821" max="822" width="11.5546875" style="1" customWidth="1"/>
    <col min="823" max="823" width="21.88671875" style="1" customWidth="1"/>
    <col min="824" max="1015" width="11.5546875" style="1"/>
    <col min="1016" max="1016" width="21.88671875" style="1" customWidth="1"/>
    <col min="1017" max="1017" width="13.88671875" style="1" customWidth="1"/>
    <col min="1018" max="1018" width="38.6640625" style="1" customWidth="1"/>
    <col min="1019" max="1019" width="3" style="1" bestFit="1" customWidth="1"/>
    <col min="1020" max="1020" width="32.33203125" style="1" customWidth="1"/>
    <col min="1021" max="1021" width="46.33203125" style="1" customWidth="1"/>
    <col min="1022" max="1022" width="19" style="1" customWidth="1"/>
    <col min="1023" max="1023" width="0" style="1" hidden="1" customWidth="1"/>
    <col min="1024" max="1024" width="17.6640625" style="1" customWidth="1"/>
    <col min="1025" max="1025" width="0" style="1" hidden="1" customWidth="1"/>
    <col min="1026" max="1026" width="22.33203125" style="1" customWidth="1"/>
    <col min="1027" max="1027" width="5.33203125" style="1" customWidth="1"/>
    <col min="1028" max="1028" width="36.33203125" style="1" customWidth="1"/>
    <col min="1029" max="1029" width="5.6640625" style="1" customWidth="1"/>
    <col min="1030" max="1030" width="0" style="1" hidden="1" customWidth="1"/>
    <col min="1031" max="1031" width="20.6640625" style="1" customWidth="1"/>
    <col min="1032" max="1032" width="4.88671875" style="1" customWidth="1"/>
    <col min="1033" max="1033" width="0" style="1" hidden="1" customWidth="1"/>
    <col min="1034" max="1034" width="24.6640625" style="1" customWidth="1"/>
    <col min="1035" max="1035" width="12.33203125" style="1" customWidth="1"/>
    <col min="1036" max="1036" width="0" style="1" hidden="1" customWidth="1"/>
    <col min="1037" max="1037" width="3.44140625" style="1" customWidth="1"/>
    <col min="1038" max="1038" width="0" style="1" hidden="1" customWidth="1"/>
    <col min="1039" max="1039" width="17.6640625" style="1" customWidth="1"/>
    <col min="1040" max="1040" width="3.44140625" style="1" customWidth="1"/>
    <col min="1041" max="1041" width="0" style="1" hidden="1" customWidth="1"/>
    <col min="1042" max="1042" width="23.6640625" style="1" customWidth="1"/>
    <col min="1043" max="1043" width="10" style="1" customWidth="1"/>
    <col min="1044" max="1044" width="0" style="1" hidden="1" customWidth="1"/>
    <col min="1045" max="1046" width="14.6640625" style="1" customWidth="1"/>
    <col min="1047" max="1047" width="12.88671875" style="1" customWidth="1"/>
    <col min="1048" max="1048" width="3.33203125" style="1" customWidth="1"/>
    <col min="1049" max="1049" width="30.33203125" style="1" customWidth="1"/>
    <col min="1050" max="1050" width="5" style="1" customWidth="1"/>
    <col min="1051" max="1051" width="0" style="1" hidden="1" customWidth="1"/>
    <col min="1052" max="1052" width="14.33203125" style="1" customWidth="1"/>
    <col min="1053" max="1053" width="5.6640625" style="1" customWidth="1"/>
    <col min="1054" max="1054" width="0" style="1" hidden="1" customWidth="1"/>
    <col min="1055" max="1055" width="17.33203125" style="1" customWidth="1"/>
    <col min="1056" max="1056" width="12.6640625" style="1" customWidth="1"/>
    <col min="1057" max="1057" width="0" style="1" hidden="1" customWidth="1"/>
    <col min="1058" max="1058" width="5.33203125" style="1" customWidth="1"/>
    <col min="1059" max="1059" width="0" style="1" hidden="1" customWidth="1"/>
    <col min="1060" max="1060" width="17" style="1" customWidth="1"/>
    <col min="1061" max="1061" width="6.33203125" style="1" customWidth="1"/>
    <col min="1062" max="1062" width="0" style="1" hidden="1" customWidth="1"/>
    <col min="1063" max="1063" width="14.33203125" style="1" customWidth="1"/>
    <col min="1064" max="1064" width="7.5546875" style="1" customWidth="1"/>
    <col min="1065" max="1065" width="0" style="1" hidden="1" customWidth="1"/>
    <col min="1066" max="1067" width="14.33203125" style="1" customWidth="1"/>
    <col min="1068" max="1068" width="20.88671875" style="1" customWidth="1"/>
    <col min="1069" max="1069" width="14.44140625" style="1" customWidth="1"/>
    <col min="1070" max="1070" width="15" style="1" customWidth="1"/>
    <col min="1071" max="1071" width="2.6640625" style="1" customWidth="1"/>
    <col min="1072" max="1072" width="11.6640625" style="1" customWidth="1"/>
    <col min="1073" max="1073" width="11.5546875" style="1" customWidth="1"/>
    <col min="1074" max="1074" width="2.33203125" style="1" customWidth="1"/>
    <col min="1075" max="1075" width="41" style="1" customWidth="1"/>
    <col min="1076" max="1076" width="14.33203125" style="1" customWidth="1"/>
    <col min="1077" max="1078" width="11.5546875" style="1" customWidth="1"/>
    <col min="1079" max="1079" width="21.88671875" style="1" customWidth="1"/>
    <col min="1080" max="1271" width="11.5546875" style="1"/>
    <col min="1272" max="1272" width="21.88671875" style="1" customWidth="1"/>
    <col min="1273" max="1273" width="13.88671875" style="1" customWidth="1"/>
    <col min="1274" max="1274" width="38.6640625" style="1" customWidth="1"/>
    <col min="1275" max="1275" width="3" style="1" bestFit="1" customWidth="1"/>
    <col min="1276" max="1276" width="32.33203125" style="1" customWidth="1"/>
    <col min="1277" max="1277" width="46.33203125" style="1" customWidth="1"/>
    <col min="1278" max="1278" width="19" style="1" customWidth="1"/>
    <col min="1279" max="1279" width="0" style="1" hidden="1" customWidth="1"/>
    <col min="1280" max="1280" width="17.6640625" style="1" customWidth="1"/>
    <col min="1281" max="1281" width="0" style="1" hidden="1" customWidth="1"/>
    <col min="1282" max="1282" width="22.33203125" style="1" customWidth="1"/>
    <col min="1283" max="1283" width="5.33203125" style="1" customWidth="1"/>
    <col min="1284" max="1284" width="36.33203125" style="1" customWidth="1"/>
    <col min="1285" max="1285" width="5.6640625" style="1" customWidth="1"/>
    <col min="1286" max="1286" width="0" style="1" hidden="1" customWidth="1"/>
    <col min="1287" max="1287" width="20.6640625" style="1" customWidth="1"/>
    <col min="1288" max="1288" width="4.88671875" style="1" customWidth="1"/>
    <col min="1289" max="1289" width="0" style="1" hidden="1" customWidth="1"/>
    <col min="1290" max="1290" width="24.6640625" style="1" customWidth="1"/>
    <col min="1291" max="1291" width="12.33203125" style="1" customWidth="1"/>
    <col min="1292" max="1292" width="0" style="1" hidden="1" customWidth="1"/>
    <col min="1293" max="1293" width="3.44140625" style="1" customWidth="1"/>
    <col min="1294" max="1294" width="0" style="1" hidden="1" customWidth="1"/>
    <col min="1295" max="1295" width="17.6640625" style="1" customWidth="1"/>
    <col min="1296" max="1296" width="3.44140625" style="1" customWidth="1"/>
    <col min="1297" max="1297" width="0" style="1" hidden="1" customWidth="1"/>
    <col min="1298" max="1298" width="23.6640625" style="1" customWidth="1"/>
    <col min="1299" max="1299" width="10" style="1" customWidth="1"/>
    <col min="1300" max="1300" width="0" style="1" hidden="1" customWidth="1"/>
    <col min="1301" max="1302" width="14.6640625" style="1" customWidth="1"/>
    <col min="1303" max="1303" width="12.88671875" style="1" customWidth="1"/>
    <col min="1304" max="1304" width="3.33203125" style="1" customWidth="1"/>
    <col min="1305" max="1305" width="30.33203125" style="1" customWidth="1"/>
    <col min="1306" max="1306" width="5" style="1" customWidth="1"/>
    <col min="1307" max="1307" width="0" style="1" hidden="1" customWidth="1"/>
    <col min="1308" max="1308" width="14.33203125" style="1" customWidth="1"/>
    <col min="1309" max="1309" width="5.6640625" style="1" customWidth="1"/>
    <col min="1310" max="1310" width="0" style="1" hidden="1" customWidth="1"/>
    <col min="1311" max="1311" width="17.33203125" style="1" customWidth="1"/>
    <col min="1312" max="1312" width="12.6640625" style="1" customWidth="1"/>
    <col min="1313" max="1313" width="0" style="1" hidden="1" customWidth="1"/>
    <col min="1314" max="1314" width="5.33203125" style="1" customWidth="1"/>
    <col min="1315" max="1315" width="0" style="1" hidden="1" customWidth="1"/>
    <col min="1316" max="1316" width="17" style="1" customWidth="1"/>
    <col min="1317" max="1317" width="6.33203125" style="1" customWidth="1"/>
    <col min="1318" max="1318" width="0" style="1" hidden="1" customWidth="1"/>
    <col min="1319" max="1319" width="14.33203125" style="1" customWidth="1"/>
    <col min="1320" max="1320" width="7.5546875" style="1" customWidth="1"/>
    <col min="1321" max="1321" width="0" style="1" hidden="1" customWidth="1"/>
    <col min="1322" max="1323" width="14.33203125" style="1" customWidth="1"/>
    <col min="1324" max="1324" width="20.88671875" style="1" customWidth="1"/>
    <col min="1325" max="1325" width="14.44140625" style="1" customWidth="1"/>
    <col min="1326" max="1326" width="15" style="1" customWidth="1"/>
    <col min="1327" max="1327" width="2.6640625" style="1" customWidth="1"/>
    <col min="1328" max="1328" width="11.6640625" style="1" customWidth="1"/>
    <col min="1329" max="1329" width="11.5546875" style="1" customWidth="1"/>
    <col min="1330" max="1330" width="2.33203125" style="1" customWidth="1"/>
    <col min="1331" max="1331" width="41" style="1" customWidth="1"/>
    <col min="1332" max="1332" width="14.33203125" style="1" customWidth="1"/>
    <col min="1333" max="1334" width="11.5546875" style="1" customWidth="1"/>
    <col min="1335" max="1335" width="21.88671875" style="1" customWidth="1"/>
    <col min="1336" max="1527" width="11.5546875" style="1"/>
    <col min="1528" max="1528" width="21.88671875" style="1" customWidth="1"/>
    <col min="1529" max="1529" width="13.88671875" style="1" customWidth="1"/>
    <col min="1530" max="1530" width="38.6640625" style="1" customWidth="1"/>
    <col min="1531" max="1531" width="3" style="1" bestFit="1" customWidth="1"/>
    <col min="1532" max="1532" width="32.33203125" style="1" customWidth="1"/>
    <col min="1533" max="1533" width="46.33203125" style="1" customWidth="1"/>
    <col min="1534" max="1534" width="19" style="1" customWidth="1"/>
    <col min="1535" max="1535" width="0" style="1" hidden="1" customWidth="1"/>
    <col min="1536" max="1536" width="17.6640625" style="1" customWidth="1"/>
    <col min="1537" max="1537" width="0" style="1" hidden="1" customWidth="1"/>
    <col min="1538" max="1538" width="22.33203125" style="1" customWidth="1"/>
    <col min="1539" max="1539" width="5.33203125" style="1" customWidth="1"/>
    <col min="1540" max="1540" width="36.33203125" style="1" customWidth="1"/>
    <col min="1541" max="1541" width="5.6640625" style="1" customWidth="1"/>
    <col min="1542" max="1542" width="0" style="1" hidden="1" customWidth="1"/>
    <col min="1543" max="1543" width="20.6640625" style="1" customWidth="1"/>
    <col min="1544" max="1544" width="4.88671875" style="1" customWidth="1"/>
    <col min="1545" max="1545" width="0" style="1" hidden="1" customWidth="1"/>
    <col min="1546" max="1546" width="24.6640625" style="1" customWidth="1"/>
    <col min="1547" max="1547" width="12.33203125" style="1" customWidth="1"/>
    <col min="1548" max="1548" width="0" style="1" hidden="1" customWidth="1"/>
    <col min="1549" max="1549" width="3.44140625" style="1" customWidth="1"/>
    <col min="1550" max="1550" width="0" style="1" hidden="1" customWidth="1"/>
    <col min="1551" max="1551" width="17.6640625" style="1" customWidth="1"/>
    <col min="1552" max="1552" width="3.44140625" style="1" customWidth="1"/>
    <col min="1553" max="1553" width="0" style="1" hidden="1" customWidth="1"/>
    <col min="1554" max="1554" width="23.6640625" style="1" customWidth="1"/>
    <col min="1555" max="1555" width="10" style="1" customWidth="1"/>
    <col min="1556" max="1556" width="0" style="1" hidden="1" customWidth="1"/>
    <col min="1557" max="1558" width="14.6640625" style="1" customWidth="1"/>
    <col min="1559" max="1559" width="12.88671875" style="1" customWidth="1"/>
    <col min="1560" max="1560" width="3.33203125" style="1" customWidth="1"/>
    <col min="1561" max="1561" width="30.33203125" style="1" customWidth="1"/>
    <col min="1562" max="1562" width="5" style="1" customWidth="1"/>
    <col min="1563" max="1563" width="0" style="1" hidden="1" customWidth="1"/>
    <col min="1564" max="1564" width="14.33203125" style="1" customWidth="1"/>
    <col min="1565" max="1565" width="5.6640625" style="1" customWidth="1"/>
    <col min="1566" max="1566" width="0" style="1" hidden="1" customWidth="1"/>
    <col min="1567" max="1567" width="17.33203125" style="1" customWidth="1"/>
    <col min="1568" max="1568" width="12.6640625" style="1" customWidth="1"/>
    <col min="1569" max="1569" width="0" style="1" hidden="1" customWidth="1"/>
    <col min="1570" max="1570" width="5.33203125" style="1" customWidth="1"/>
    <col min="1571" max="1571" width="0" style="1" hidden="1" customWidth="1"/>
    <col min="1572" max="1572" width="17" style="1" customWidth="1"/>
    <col min="1573" max="1573" width="6.33203125" style="1" customWidth="1"/>
    <col min="1574" max="1574" width="0" style="1" hidden="1" customWidth="1"/>
    <col min="1575" max="1575" width="14.33203125" style="1" customWidth="1"/>
    <col min="1576" max="1576" width="7.5546875" style="1" customWidth="1"/>
    <col min="1577" max="1577" width="0" style="1" hidden="1" customWidth="1"/>
    <col min="1578" max="1579" width="14.33203125" style="1" customWidth="1"/>
    <col min="1580" max="1580" width="20.88671875" style="1" customWidth="1"/>
    <col min="1581" max="1581" width="14.44140625" style="1" customWidth="1"/>
    <col min="1582" max="1582" width="15" style="1" customWidth="1"/>
    <col min="1583" max="1583" width="2.6640625" style="1" customWidth="1"/>
    <col min="1584" max="1584" width="11.6640625" style="1" customWidth="1"/>
    <col min="1585" max="1585" width="11.5546875" style="1" customWidth="1"/>
    <col min="1586" max="1586" width="2.33203125" style="1" customWidth="1"/>
    <col min="1587" max="1587" width="41" style="1" customWidth="1"/>
    <col min="1588" max="1588" width="14.33203125" style="1" customWidth="1"/>
    <col min="1589" max="1590" width="11.5546875" style="1" customWidth="1"/>
    <col min="1591" max="1591" width="21.88671875" style="1" customWidth="1"/>
    <col min="1592" max="1783" width="11.5546875" style="1"/>
    <col min="1784" max="1784" width="21.88671875" style="1" customWidth="1"/>
    <col min="1785" max="1785" width="13.88671875" style="1" customWidth="1"/>
    <col min="1786" max="1786" width="38.6640625" style="1" customWidth="1"/>
    <col min="1787" max="1787" width="3" style="1" bestFit="1" customWidth="1"/>
    <col min="1788" max="1788" width="32.33203125" style="1" customWidth="1"/>
    <col min="1789" max="1789" width="46.33203125" style="1" customWidth="1"/>
    <col min="1790" max="1790" width="19" style="1" customWidth="1"/>
    <col min="1791" max="1791" width="0" style="1" hidden="1" customWidth="1"/>
    <col min="1792" max="1792" width="17.6640625" style="1" customWidth="1"/>
    <col min="1793" max="1793" width="0" style="1" hidden="1" customWidth="1"/>
    <col min="1794" max="1794" width="22.33203125" style="1" customWidth="1"/>
    <col min="1795" max="1795" width="5.33203125" style="1" customWidth="1"/>
    <col min="1796" max="1796" width="36.33203125" style="1" customWidth="1"/>
    <col min="1797" max="1797" width="5.6640625" style="1" customWidth="1"/>
    <col min="1798" max="1798" width="0" style="1" hidden="1" customWidth="1"/>
    <col min="1799" max="1799" width="20.6640625" style="1" customWidth="1"/>
    <col min="1800" max="1800" width="4.88671875" style="1" customWidth="1"/>
    <col min="1801" max="1801" width="0" style="1" hidden="1" customWidth="1"/>
    <col min="1802" max="1802" width="24.6640625" style="1" customWidth="1"/>
    <col min="1803" max="1803" width="12.33203125" style="1" customWidth="1"/>
    <col min="1804" max="1804" width="0" style="1" hidden="1" customWidth="1"/>
    <col min="1805" max="1805" width="3.44140625" style="1" customWidth="1"/>
    <col min="1806" max="1806" width="0" style="1" hidden="1" customWidth="1"/>
    <col min="1807" max="1807" width="17.6640625" style="1" customWidth="1"/>
    <col min="1808" max="1808" width="3.44140625" style="1" customWidth="1"/>
    <col min="1809" max="1809" width="0" style="1" hidden="1" customWidth="1"/>
    <col min="1810" max="1810" width="23.6640625" style="1" customWidth="1"/>
    <col min="1811" max="1811" width="10" style="1" customWidth="1"/>
    <col min="1812" max="1812" width="0" style="1" hidden="1" customWidth="1"/>
    <col min="1813" max="1814" width="14.6640625" style="1" customWidth="1"/>
    <col min="1815" max="1815" width="12.88671875" style="1" customWidth="1"/>
    <col min="1816" max="1816" width="3.33203125" style="1" customWidth="1"/>
    <col min="1817" max="1817" width="30.33203125" style="1" customWidth="1"/>
    <col min="1818" max="1818" width="5" style="1" customWidth="1"/>
    <col min="1819" max="1819" width="0" style="1" hidden="1" customWidth="1"/>
    <col min="1820" max="1820" width="14.33203125" style="1" customWidth="1"/>
    <col min="1821" max="1821" width="5.6640625" style="1" customWidth="1"/>
    <col min="1822" max="1822" width="0" style="1" hidden="1" customWidth="1"/>
    <col min="1823" max="1823" width="17.33203125" style="1" customWidth="1"/>
    <col min="1824" max="1824" width="12.6640625" style="1" customWidth="1"/>
    <col min="1825" max="1825" width="0" style="1" hidden="1" customWidth="1"/>
    <col min="1826" max="1826" width="5.33203125" style="1" customWidth="1"/>
    <col min="1827" max="1827" width="0" style="1" hidden="1" customWidth="1"/>
    <col min="1828" max="1828" width="17" style="1" customWidth="1"/>
    <col min="1829" max="1829" width="6.33203125" style="1" customWidth="1"/>
    <col min="1830" max="1830" width="0" style="1" hidden="1" customWidth="1"/>
    <col min="1831" max="1831" width="14.33203125" style="1" customWidth="1"/>
    <col min="1832" max="1832" width="7.5546875" style="1" customWidth="1"/>
    <col min="1833" max="1833" width="0" style="1" hidden="1" customWidth="1"/>
    <col min="1834" max="1835" width="14.33203125" style="1" customWidth="1"/>
    <col min="1836" max="1836" width="20.88671875" style="1" customWidth="1"/>
    <col min="1837" max="1837" width="14.44140625" style="1" customWidth="1"/>
    <col min="1838" max="1838" width="15" style="1" customWidth="1"/>
    <col min="1839" max="1839" width="2.6640625" style="1" customWidth="1"/>
    <col min="1840" max="1840" width="11.6640625" style="1" customWidth="1"/>
    <col min="1841" max="1841" width="11.5546875" style="1" customWidth="1"/>
    <col min="1842" max="1842" width="2.33203125" style="1" customWidth="1"/>
    <col min="1843" max="1843" width="41" style="1" customWidth="1"/>
    <col min="1844" max="1844" width="14.33203125" style="1" customWidth="1"/>
    <col min="1845" max="1846" width="11.5546875" style="1" customWidth="1"/>
    <col min="1847" max="1847" width="21.88671875" style="1" customWidth="1"/>
    <col min="1848" max="2039" width="11.5546875" style="1"/>
    <col min="2040" max="2040" width="21.88671875" style="1" customWidth="1"/>
    <col min="2041" max="2041" width="13.88671875" style="1" customWidth="1"/>
    <col min="2042" max="2042" width="38.6640625" style="1" customWidth="1"/>
    <col min="2043" max="2043" width="3" style="1" bestFit="1" customWidth="1"/>
    <col min="2044" max="2044" width="32.33203125" style="1" customWidth="1"/>
    <col min="2045" max="2045" width="46.33203125" style="1" customWidth="1"/>
    <col min="2046" max="2046" width="19" style="1" customWidth="1"/>
    <col min="2047" max="2047" width="0" style="1" hidden="1" customWidth="1"/>
    <col min="2048" max="2048" width="17.6640625" style="1" customWidth="1"/>
    <col min="2049" max="2049" width="0" style="1" hidden="1" customWidth="1"/>
    <col min="2050" max="2050" width="22.33203125" style="1" customWidth="1"/>
    <col min="2051" max="2051" width="5.33203125" style="1" customWidth="1"/>
    <col min="2052" max="2052" width="36.33203125" style="1" customWidth="1"/>
    <col min="2053" max="2053" width="5.6640625" style="1" customWidth="1"/>
    <col min="2054" max="2054" width="0" style="1" hidden="1" customWidth="1"/>
    <col min="2055" max="2055" width="20.6640625" style="1" customWidth="1"/>
    <col min="2056" max="2056" width="4.88671875" style="1" customWidth="1"/>
    <col min="2057" max="2057" width="0" style="1" hidden="1" customWidth="1"/>
    <col min="2058" max="2058" width="24.6640625" style="1" customWidth="1"/>
    <col min="2059" max="2059" width="12.33203125" style="1" customWidth="1"/>
    <col min="2060" max="2060" width="0" style="1" hidden="1" customWidth="1"/>
    <col min="2061" max="2061" width="3.44140625" style="1" customWidth="1"/>
    <col min="2062" max="2062" width="0" style="1" hidden="1" customWidth="1"/>
    <col min="2063" max="2063" width="17.6640625" style="1" customWidth="1"/>
    <col min="2064" max="2064" width="3.44140625" style="1" customWidth="1"/>
    <col min="2065" max="2065" width="0" style="1" hidden="1" customWidth="1"/>
    <col min="2066" max="2066" width="23.6640625" style="1" customWidth="1"/>
    <col min="2067" max="2067" width="10" style="1" customWidth="1"/>
    <col min="2068" max="2068" width="0" style="1" hidden="1" customWidth="1"/>
    <col min="2069" max="2070" width="14.6640625" style="1" customWidth="1"/>
    <col min="2071" max="2071" width="12.88671875" style="1" customWidth="1"/>
    <col min="2072" max="2072" width="3.33203125" style="1" customWidth="1"/>
    <col min="2073" max="2073" width="30.33203125" style="1" customWidth="1"/>
    <col min="2074" max="2074" width="5" style="1" customWidth="1"/>
    <col min="2075" max="2075" width="0" style="1" hidden="1" customWidth="1"/>
    <col min="2076" max="2076" width="14.33203125" style="1" customWidth="1"/>
    <col min="2077" max="2077" width="5.6640625" style="1" customWidth="1"/>
    <col min="2078" max="2078" width="0" style="1" hidden="1" customWidth="1"/>
    <col min="2079" max="2079" width="17.33203125" style="1" customWidth="1"/>
    <col min="2080" max="2080" width="12.6640625" style="1" customWidth="1"/>
    <col min="2081" max="2081" width="0" style="1" hidden="1" customWidth="1"/>
    <col min="2082" max="2082" width="5.33203125" style="1" customWidth="1"/>
    <col min="2083" max="2083" width="0" style="1" hidden="1" customWidth="1"/>
    <col min="2084" max="2084" width="17" style="1" customWidth="1"/>
    <col min="2085" max="2085" width="6.33203125" style="1" customWidth="1"/>
    <col min="2086" max="2086" width="0" style="1" hidden="1" customWidth="1"/>
    <col min="2087" max="2087" width="14.33203125" style="1" customWidth="1"/>
    <col min="2088" max="2088" width="7.5546875" style="1" customWidth="1"/>
    <col min="2089" max="2089" width="0" style="1" hidden="1" customWidth="1"/>
    <col min="2090" max="2091" width="14.33203125" style="1" customWidth="1"/>
    <col min="2092" max="2092" width="20.88671875" style="1" customWidth="1"/>
    <col min="2093" max="2093" width="14.44140625" style="1" customWidth="1"/>
    <col min="2094" max="2094" width="15" style="1" customWidth="1"/>
    <col min="2095" max="2095" width="2.6640625" style="1" customWidth="1"/>
    <col min="2096" max="2096" width="11.6640625" style="1" customWidth="1"/>
    <col min="2097" max="2097" width="11.5546875" style="1" customWidth="1"/>
    <col min="2098" max="2098" width="2.33203125" style="1" customWidth="1"/>
    <col min="2099" max="2099" width="41" style="1" customWidth="1"/>
    <col min="2100" max="2100" width="14.33203125" style="1" customWidth="1"/>
    <col min="2101" max="2102" width="11.5546875" style="1" customWidth="1"/>
    <col min="2103" max="2103" width="21.88671875" style="1" customWidth="1"/>
    <col min="2104" max="2295" width="11.5546875" style="1"/>
    <col min="2296" max="2296" width="21.88671875" style="1" customWidth="1"/>
    <col min="2297" max="2297" width="13.88671875" style="1" customWidth="1"/>
    <col min="2298" max="2298" width="38.6640625" style="1" customWidth="1"/>
    <col min="2299" max="2299" width="3" style="1" bestFit="1" customWidth="1"/>
    <col min="2300" max="2300" width="32.33203125" style="1" customWidth="1"/>
    <col min="2301" max="2301" width="46.33203125" style="1" customWidth="1"/>
    <col min="2302" max="2302" width="19" style="1" customWidth="1"/>
    <col min="2303" max="2303" width="0" style="1" hidden="1" customWidth="1"/>
    <col min="2304" max="2304" width="17.6640625" style="1" customWidth="1"/>
    <col min="2305" max="2305" width="0" style="1" hidden="1" customWidth="1"/>
    <col min="2306" max="2306" width="22.33203125" style="1" customWidth="1"/>
    <col min="2307" max="2307" width="5.33203125" style="1" customWidth="1"/>
    <col min="2308" max="2308" width="36.33203125" style="1" customWidth="1"/>
    <col min="2309" max="2309" width="5.6640625" style="1" customWidth="1"/>
    <col min="2310" max="2310" width="0" style="1" hidden="1" customWidth="1"/>
    <col min="2311" max="2311" width="20.6640625" style="1" customWidth="1"/>
    <col min="2312" max="2312" width="4.88671875" style="1" customWidth="1"/>
    <col min="2313" max="2313" width="0" style="1" hidden="1" customWidth="1"/>
    <col min="2314" max="2314" width="24.6640625" style="1" customWidth="1"/>
    <col min="2315" max="2315" width="12.33203125" style="1" customWidth="1"/>
    <col min="2316" max="2316" width="0" style="1" hidden="1" customWidth="1"/>
    <col min="2317" max="2317" width="3.44140625" style="1" customWidth="1"/>
    <col min="2318" max="2318" width="0" style="1" hidden="1" customWidth="1"/>
    <col min="2319" max="2319" width="17.6640625" style="1" customWidth="1"/>
    <col min="2320" max="2320" width="3.44140625" style="1" customWidth="1"/>
    <col min="2321" max="2321" width="0" style="1" hidden="1" customWidth="1"/>
    <col min="2322" max="2322" width="23.6640625" style="1" customWidth="1"/>
    <col min="2323" max="2323" width="10" style="1" customWidth="1"/>
    <col min="2324" max="2324" width="0" style="1" hidden="1" customWidth="1"/>
    <col min="2325" max="2326" width="14.6640625" style="1" customWidth="1"/>
    <col min="2327" max="2327" width="12.88671875" style="1" customWidth="1"/>
    <col min="2328" max="2328" width="3.33203125" style="1" customWidth="1"/>
    <col min="2329" max="2329" width="30.33203125" style="1" customWidth="1"/>
    <col min="2330" max="2330" width="5" style="1" customWidth="1"/>
    <col min="2331" max="2331" width="0" style="1" hidden="1" customWidth="1"/>
    <col min="2332" max="2332" width="14.33203125" style="1" customWidth="1"/>
    <col min="2333" max="2333" width="5.6640625" style="1" customWidth="1"/>
    <col min="2334" max="2334" width="0" style="1" hidden="1" customWidth="1"/>
    <col min="2335" max="2335" width="17.33203125" style="1" customWidth="1"/>
    <col min="2336" max="2336" width="12.6640625" style="1" customWidth="1"/>
    <col min="2337" max="2337" width="0" style="1" hidden="1" customWidth="1"/>
    <col min="2338" max="2338" width="5.33203125" style="1" customWidth="1"/>
    <col min="2339" max="2339" width="0" style="1" hidden="1" customWidth="1"/>
    <col min="2340" max="2340" width="17" style="1" customWidth="1"/>
    <col min="2341" max="2341" width="6.33203125" style="1" customWidth="1"/>
    <col min="2342" max="2342" width="0" style="1" hidden="1" customWidth="1"/>
    <col min="2343" max="2343" width="14.33203125" style="1" customWidth="1"/>
    <col min="2344" max="2344" width="7.5546875" style="1" customWidth="1"/>
    <col min="2345" max="2345" width="0" style="1" hidden="1" customWidth="1"/>
    <col min="2346" max="2347" width="14.33203125" style="1" customWidth="1"/>
    <col min="2348" max="2348" width="20.88671875" style="1" customWidth="1"/>
    <col min="2349" max="2349" width="14.44140625" style="1" customWidth="1"/>
    <col min="2350" max="2350" width="15" style="1" customWidth="1"/>
    <col min="2351" max="2351" width="2.6640625" style="1" customWidth="1"/>
    <col min="2352" max="2352" width="11.6640625" style="1" customWidth="1"/>
    <col min="2353" max="2353" width="11.5546875" style="1" customWidth="1"/>
    <col min="2354" max="2354" width="2.33203125" style="1" customWidth="1"/>
    <col min="2355" max="2355" width="41" style="1" customWidth="1"/>
    <col min="2356" max="2356" width="14.33203125" style="1" customWidth="1"/>
    <col min="2357" max="2358" width="11.5546875" style="1" customWidth="1"/>
    <col min="2359" max="2359" width="21.88671875" style="1" customWidth="1"/>
    <col min="2360" max="2551" width="11.5546875" style="1"/>
    <col min="2552" max="2552" width="21.88671875" style="1" customWidth="1"/>
    <col min="2553" max="2553" width="13.88671875" style="1" customWidth="1"/>
    <col min="2554" max="2554" width="38.6640625" style="1" customWidth="1"/>
    <col min="2555" max="2555" width="3" style="1" bestFit="1" customWidth="1"/>
    <col min="2556" max="2556" width="32.33203125" style="1" customWidth="1"/>
    <col min="2557" max="2557" width="46.33203125" style="1" customWidth="1"/>
    <col min="2558" max="2558" width="19" style="1" customWidth="1"/>
    <col min="2559" max="2559" width="0" style="1" hidden="1" customWidth="1"/>
    <col min="2560" max="2560" width="17.6640625" style="1" customWidth="1"/>
    <col min="2561" max="2561" width="0" style="1" hidden="1" customWidth="1"/>
    <col min="2562" max="2562" width="22.33203125" style="1" customWidth="1"/>
    <col min="2563" max="2563" width="5.33203125" style="1" customWidth="1"/>
    <col min="2564" max="2564" width="36.33203125" style="1" customWidth="1"/>
    <col min="2565" max="2565" width="5.6640625" style="1" customWidth="1"/>
    <col min="2566" max="2566" width="0" style="1" hidden="1" customWidth="1"/>
    <col min="2567" max="2567" width="20.6640625" style="1" customWidth="1"/>
    <col min="2568" max="2568" width="4.88671875" style="1" customWidth="1"/>
    <col min="2569" max="2569" width="0" style="1" hidden="1" customWidth="1"/>
    <col min="2570" max="2570" width="24.6640625" style="1" customWidth="1"/>
    <col min="2571" max="2571" width="12.33203125" style="1" customWidth="1"/>
    <col min="2572" max="2572" width="0" style="1" hidden="1" customWidth="1"/>
    <col min="2573" max="2573" width="3.44140625" style="1" customWidth="1"/>
    <col min="2574" max="2574" width="0" style="1" hidden="1" customWidth="1"/>
    <col min="2575" max="2575" width="17.6640625" style="1" customWidth="1"/>
    <col min="2576" max="2576" width="3.44140625" style="1" customWidth="1"/>
    <col min="2577" max="2577" width="0" style="1" hidden="1" customWidth="1"/>
    <col min="2578" max="2578" width="23.6640625" style="1" customWidth="1"/>
    <col min="2579" max="2579" width="10" style="1" customWidth="1"/>
    <col min="2580" max="2580" width="0" style="1" hidden="1" customWidth="1"/>
    <col min="2581" max="2582" width="14.6640625" style="1" customWidth="1"/>
    <col min="2583" max="2583" width="12.88671875" style="1" customWidth="1"/>
    <col min="2584" max="2584" width="3.33203125" style="1" customWidth="1"/>
    <col min="2585" max="2585" width="30.33203125" style="1" customWidth="1"/>
    <col min="2586" max="2586" width="5" style="1" customWidth="1"/>
    <col min="2587" max="2587" width="0" style="1" hidden="1" customWidth="1"/>
    <col min="2588" max="2588" width="14.33203125" style="1" customWidth="1"/>
    <col min="2589" max="2589" width="5.6640625" style="1" customWidth="1"/>
    <col min="2590" max="2590" width="0" style="1" hidden="1" customWidth="1"/>
    <col min="2591" max="2591" width="17.33203125" style="1" customWidth="1"/>
    <col min="2592" max="2592" width="12.6640625" style="1" customWidth="1"/>
    <col min="2593" max="2593" width="0" style="1" hidden="1" customWidth="1"/>
    <col min="2594" max="2594" width="5.33203125" style="1" customWidth="1"/>
    <col min="2595" max="2595" width="0" style="1" hidden="1" customWidth="1"/>
    <col min="2596" max="2596" width="17" style="1" customWidth="1"/>
    <col min="2597" max="2597" width="6.33203125" style="1" customWidth="1"/>
    <col min="2598" max="2598" width="0" style="1" hidden="1" customWidth="1"/>
    <col min="2599" max="2599" width="14.33203125" style="1" customWidth="1"/>
    <col min="2600" max="2600" width="7.5546875" style="1" customWidth="1"/>
    <col min="2601" max="2601" width="0" style="1" hidden="1" customWidth="1"/>
    <col min="2602" max="2603" width="14.33203125" style="1" customWidth="1"/>
    <col min="2604" max="2604" width="20.88671875" style="1" customWidth="1"/>
    <col min="2605" max="2605" width="14.44140625" style="1" customWidth="1"/>
    <col min="2606" max="2606" width="15" style="1" customWidth="1"/>
    <col min="2607" max="2607" width="2.6640625" style="1" customWidth="1"/>
    <col min="2608" max="2608" width="11.6640625" style="1" customWidth="1"/>
    <col min="2609" max="2609" width="11.5546875" style="1" customWidth="1"/>
    <col min="2610" max="2610" width="2.33203125" style="1" customWidth="1"/>
    <col min="2611" max="2611" width="41" style="1" customWidth="1"/>
    <col min="2612" max="2612" width="14.33203125" style="1" customWidth="1"/>
    <col min="2613" max="2614" width="11.5546875" style="1" customWidth="1"/>
    <col min="2615" max="2615" width="21.88671875" style="1" customWidth="1"/>
    <col min="2616" max="2807" width="11.5546875" style="1"/>
    <col min="2808" max="2808" width="21.88671875" style="1" customWidth="1"/>
    <col min="2809" max="2809" width="13.88671875" style="1" customWidth="1"/>
    <col min="2810" max="2810" width="38.6640625" style="1" customWidth="1"/>
    <col min="2811" max="2811" width="3" style="1" bestFit="1" customWidth="1"/>
    <col min="2812" max="2812" width="32.33203125" style="1" customWidth="1"/>
    <col min="2813" max="2813" width="46.33203125" style="1" customWidth="1"/>
    <col min="2814" max="2814" width="19" style="1" customWidth="1"/>
    <col min="2815" max="2815" width="0" style="1" hidden="1" customWidth="1"/>
    <col min="2816" max="2816" width="17.6640625" style="1" customWidth="1"/>
    <col min="2817" max="2817" width="0" style="1" hidden="1" customWidth="1"/>
    <col min="2818" max="2818" width="22.33203125" style="1" customWidth="1"/>
    <col min="2819" max="2819" width="5.33203125" style="1" customWidth="1"/>
    <col min="2820" max="2820" width="36.33203125" style="1" customWidth="1"/>
    <col min="2821" max="2821" width="5.6640625" style="1" customWidth="1"/>
    <col min="2822" max="2822" width="0" style="1" hidden="1" customWidth="1"/>
    <col min="2823" max="2823" width="20.6640625" style="1" customWidth="1"/>
    <col min="2824" max="2824" width="4.88671875" style="1" customWidth="1"/>
    <col min="2825" max="2825" width="0" style="1" hidden="1" customWidth="1"/>
    <col min="2826" max="2826" width="24.6640625" style="1" customWidth="1"/>
    <col min="2827" max="2827" width="12.33203125" style="1" customWidth="1"/>
    <col min="2828" max="2828" width="0" style="1" hidden="1" customWidth="1"/>
    <col min="2829" max="2829" width="3.44140625" style="1" customWidth="1"/>
    <col min="2830" max="2830" width="0" style="1" hidden="1" customWidth="1"/>
    <col min="2831" max="2831" width="17.6640625" style="1" customWidth="1"/>
    <col min="2832" max="2832" width="3.44140625" style="1" customWidth="1"/>
    <col min="2833" max="2833" width="0" style="1" hidden="1" customWidth="1"/>
    <col min="2834" max="2834" width="23.6640625" style="1" customWidth="1"/>
    <col min="2835" max="2835" width="10" style="1" customWidth="1"/>
    <col min="2836" max="2836" width="0" style="1" hidden="1" customWidth="1"/>
    <col min="2837" max="2838" width="14.6640625" style="1" customWidth="1"/>
    <col min="2839" max="2839" width="12.88671875" style="1" customWidth="1"/>
    <col min="2840" max="2840" width="3.33203125" style="1" customWidth="1"/>
    <col min="2841" max="2841" width="30.33203125" style="1" customWidth="1"/>
    <col min="2842" max="2842" width="5" style="1" customWidth="1"/>
    <col min="2843" max="2843" width="0" style="1" hidden="1" customWidth="1"/>
    <col min="2844" max="2844" width="14.33203125" style="1" customWidth="1"/>
    <col min="2845" max="2845" width="5.6640625" style="1" customWidth="1"/>
    <col min="2846" max="2846" width="0" style="1" hidden="1" customWidth="1"/>
    <col min="2847" max="2847" width="17.33203125" style="1" customWidth="1"/>
    <col min="2848" max="2848" width="12.6640625" style="1" customWidth="1"/>
    <col min="2849" max="2849" width="0" style="1" hidden="1" customWidth="1"/>
    <col min="2850" max="2850" width="5.33203125" style="1" customWidth="1"/>
    <col min="2851" max="2851" width="0" style="1" hidden="1" customWidth="1"/>
    <col min="2852" max="2852" width="17" style="1" customWidth="1"/>
    <col min="2853" max="2853" width="6.33203125" style="1" customWidth="1"/>
    <col min="2854" max="2854" width="0" style="1" hidden="1" customWidth="1"/>
    <col min="2855" max="2855" width="14.33203125" style="1" customWidth="1"/>
    <col min="2856" max="2856" width="7.5546875" style="1" customWidth="1"/>
    <col min="2857" max="2857" width="0" style="1" hidden="1" customWidth="1"/>
    <col min="2858" max="2859" width="14.33203125" style="1" customWidth="1"/>
    <col min="2860" max="2860" width="20.88671875" style="1" customWidth="1"/>
    <col min="2861" max="2861" width="14.44140625" style="1" customWidth="1"/>
    <col min="2862" max="2862" width="15" style="1" customWidth="1"/>
    <col min="2863" max="2863" width="2.6640625" style="1" customWidth="1"/>
    <col min="2864" max="2864" width="11.6640625" style="1" customWidth="1"/>
    <col min="2865" max="2865" width="11.5546875" style="1" customWidth="1"/>
    <col min="2866" max="2866" width="2.33203125" style="1" customWidth="1"/>
    <col min="2867" max="2867" width="41" style="1" customWidth="1"/>
    <col min="2868" max="2868" width="14.33203125" style="1" customWidth="1"/>
    <col min="2869" max="2870" width="11.5546875" style="1" customWidth="1"/>
    <col min="2871" max="2871" width="21.88671875" style="1" customWidth="1"/>
    <col min="2872" max="3063" width="11.5546875" style="1"/>
    <col min="3064" max="3064" width="21.88671875" style="1" customWidth="1"/>
    <col min="3065" max="3065" width="13.88671875" style="1" customWidth="1"/>
    <col min="3066" max="3066" width="38.6640625" style="1" customWidth="1"/>
    <col min="3067" max="3067" width="3" style="1" bestFit="1" customWidth="1"/>
    <col min="3068" max="3068" width="32.33203125" style="1" customWidth="1"/>
    <col min="3069" max="3069" width="46.33203125" style="1" customWidth="1"/>
    <col min="3070" max="3070" width="19" style="1" customWidth="1"/>
    <col min="3071" max="3071" width="0" style="1" hidden="1" customWidth="1"/>
    <col min="3072" max="3072" width="17.6640625" style="1" customWidth="1"/>
    <col min="3073" max="3073" width="0" style="1" hidden="1" customWidth="1"/>
    <col min="3074" max="3074" width="22.33203125" style="1" customWidth="1"/>
    <col min="3075" max="3075" width="5.33203125" style="1" customWidth="1"/>
    <col min="3076" max="3076" width="36.33203125" style="1" customWidth="1"/>
    <col min="3077" max="3077" width="5.6640625" style="1" customWidth="1"/>
    <col min="3078" max="3078" width="0" style="1" hidden="1" customWidth="1"/>
    <col min="3079" max="3079" width="20.6640625" style="1" customWidth="1"/>
    <col min="3080" max="3080" width="4.88671875" style="1" customWidth="1"/>
    <col min="3081" max="3081" width="0" style="1" hidden="1" customWidth="1"/>
    <col min="3082" max="3082" width="24.6640625" style="1" customWidth="1"/>
    <col min="3083" max="3083" width="12.33203125" style="1" customWidth="1"/>
    <col min="3084" max="3084" width="0" style="1" hidden="1" customWidth="1"/>
    <col min="3085" max="3085" width="3.44140625" style="1" customWidth="1"/>
    <col min="3086" max="3086" width="0" style="1" hidden="1" customWidth="1"/>
    <col min="3087" max="3087" width="17.6640625" style="1" customWidth="1"/>
    <col min="3088" max="3088" width="3.44140625" style="1" customWidth="1"/>
    <col min="3089" max="3089" width="0" style="1" hidden="1" customWidth="1"/>
    <col min="3090" max="3090" width="23.6640625" style="1" customWidth="1"/>
    <col min="3091" max="3091" width="10" style="1" customWidth="1"/>
    <col min="3092" max="3092" width="0" style="1" hidden="1" customWidth="1"/>
    <col min="3093" max="3094" width="14.6640625" style="1" customWidth="1"/>
    <col min="3095" max="3095" width="12.88671875" style="1" customWidth="1"/>
    <col min="3096" max="3096" width="3.33203125" style="1" customWidth="1"/>
    <col min="3097" max="3097" width="30.33203125" style="1" customWidth="1"/>
    <col min="3098" max="3098" width="5" style="1" customWidth="1"/>
    <col min="3099" max="3099" width="0" style="1" hidden="1" customWidth="1"/>
    <col min="3100" max="3100" width="14.33203125" style="1" customWidth="1"/>
    <col min="3101" max="3101" width="5.6640625" style="1" customWidth="1"/>
    <col min="3102" max="3102" width="0" style="1" hidden="1" customWidth="1"/>
    <col min="3103" max="3103" width="17.33203125" style="1" customWidth="1"/>
    <col min="3104" max="3104" width="12.6640625" style="1" customWidth="1"/>
    <col min="3105" max="3105" width="0" style="1" hidden="1" customWidth="1"/>
    <col min="3106" max="3106" width="5.33203125" style="1" customWidth="1"/>
    <col min="3107" max="3107" width="0" style="1" hidden="1" customWidth="1"/>
    <col min="3108" max="3108" width="17" style="1" customWidth="1"/>
    <col min="3109" max="3109" width="6.33203125" style="1" customWidth="1"/>
    <col min="3110" max="3110" width="0" style="1" hidden="1" customWidth="1"/>
    <col min="3111" max="3111" width="14.33203125" style="1" customWidth="1"/>
    <col min="3112" max="3112" width="7.5546875" style="1" customWidth="1"/>
    <col min="3113" max="3113" width="0" style="1" hidden="1" customWidth="1"/>
    <col min="3114" max="3115" width="14.33203125" style="1" customWidth="1"/>
    <col min="3116" max="3116" width="20.88671875" style="1" customWidth="1"/>
    <col min="3117" max="3117" width="14.44140625" style="1" customWidth="1"/>
    <col min="3118" max="3118" width="15" style="1" customWidth="1"/>
    <col min="3119" max="3119" width="2.6640625" style="1" customWidth="1"/>
    <col min="3120" max="3120" width="11.6640625" style="1" customWidth="1"/>
    <col min="3121" max="3121" width="11.5546875" style="1" customWidth="1"/>
    <col min="3122" max="3122" width="2.33203125" style="1" customWidth="1"/>
    <col min="3123" max="3123" width="41" style="1" customWidth="1"/>
    <col min="3124" max="3124" width="14.33203125" style="1" customWidth="1"/>
    <col min="3125" max="3126" width="11.5546875" style="1" customWidth="1"/>
    <col min="3127" max="3127" width="21.88671875" style="1" customWidth="1"/>
    <col min="3128" max="3319" width="11.5546875" style="1"/>
    <col min="3320" max="3320" width="21.88671875" style="1" customWidth="1"/>
    <col min="3321" max="3321" width="13.88671875" style="1" customWidth="1"/>
    <col min="3322" max="3322" width="38.6640625" style="1" customWidth="1"/>
    <col min="3323" max="3323" width="3" style="1" bestFit="1" customWidth="1"/>
    <col min="3324" max="3324" width="32.33203125" style="1" customWidth="1"/>
    <col min="3325" max="3325" width="46.33203125" style="1" customWidth="1"/>
    <col min="3326" max="3326" width="19" style="1" customWidth="1"/>
    <col min="3327" max="3327" width="0" style="1" hidden="1" customWidth="1"/>
    <col min="3328" max="3328" width="17.6640625" style="1" customWidth="1"/>
    <col min="3329" max="3329" width="0" style="1" hidden="1" customWidth="1"/>
    <col min="3330" max="3330" width="22.33203125" style="1" customWidth="1"/>
    <col min="3331" max="3331" width="5.33203125" style="1" customWidth="1"/>
    <col min="3332" max="3332" width="36.33203125" style="1" customWidth="1"/>
    <col min="3333" max="3333" width="5.6640625" style="1" customWidth="1"/>
    <col min="3334" max="3334" width="0" style="1" hidden="1" customWidth="1"/>
    <col min="3335" max="3335" width="20.6640625" style="1" customWidth="1"/>
    <col min="3336" max="3336" width="4.88671875" style="1" customWidth="1"/>
    <col min="3337" max="3337" width="0" style="1" hidden="1" customWidth="1"/>
    <col min="3338" max="3338" width="24.6640625" style="1" customWidth="1"/>
    <col min="3339" max="3339" width="12.33203125" style="1" customWidth="1"/>
    <col min="3340" max="3340" width="0" style="1" hidden="1" customWidth="1"/>
    <col min="3341" max="3341" width="3.44140625" style="1" customWidth="1"/>
    <col min="3342" max="3342" width="0" style="1" hidden="1" customWidth="1"/>
    <col min="3343" max="3343" width="17.6640625" style="1" customWidth="1"/>
    <col min="3344" max="3344" width="3.44140625" style="1" customWidth="1"/>
    <col min="3345" max="3345" width="0" style="1" hidden="1" customWidth="1"/>
    <col min="3346" max="3346" width="23.6640625" style="1" customWidth="1"/>
    <col min="3347" max="3347" width="10" style="1" customWidth="1"/>
    <col min="3348" max="3348" width="0" style="1" hidden="1" customWidth="1"/>
    <col min="3349" max="3350" width="14.6640625" style="1" customWidth="1"/>
    <col min="3351" max="3351" width="12.88671875" style="1" customWidth="1"/>
    <col min="3352" max="3352" width="3.33203125" style="1" customWidth="1"/>
    <col min="3353" max="3353" width="30.33203125" style="1" customWidth="1"/>
    <col min="3354" max="3354" width="5" style="1" customWidth="1"/>
    <col min="3355" max="3355" width="0" style="1" hidden="1" customWidth="1"/>
    <col min="3356" max="3356" width="14.33203125" style="1" customWidth="1"/>
    <col min="3357" max="3357" width="5.6640625" style="1" customWidth="1"/>
    <col min="3358" max="3358" width="0" style="1" hidden="1" customWidth="1"/>
    <col min="3359" max="3359" width="17.33203125" style="1" customWidth="1"/>
    <col min="3360" max="3360" width="12.6640625" style="1" customWidth="1"/>
    <col min="3361" max="3361" width="0" style="1" hidden="1" customWidth="1"/>
    <col min="3362" max="3362" width="5.33203125" style="1" customWidth="1"/>
    <col min="3363" max="3363" width="0" style="1" hidden="1" customWidth="1"/>
    <col min="3364" max="3364" width="17" style="1" customWidth="1"/>
    <col min="3365" max="3365" width="6.33203125" style="1" customWidth="1"/>
    <col min="3366" max="3366" width="0" style="1" hidden="1" customWidth="1"/>
    <col min="3367" max="3367" width="14.33203125" style="1" customWidth="1"/>
    <col min="3368" max="3368" width="7.5546875" style="1" customWidth="1"/>
    <col min="3369" max="3369" width="0" style="1" hidden="1" customWidth="1"/>
    <col min="3370" max="3371" width="14.33203125" style="1" customWidth="1"/>
    <col min="3372" max="3372" width="20.88671875" style="1" customWidth="1"/>
    <col min="3373" max="3373" width="14.44140625" style="1" customWidth="1"/>
    <col min="3374" max="3374" width="15" style="1" customWidth="1"/>
    <col min="3375" max="3375" width="2.6640625" style="1" customWidth="1"/>
    <col min="3376" max="3376" width="11.6640625" style="1" customWidth="1"/>
    <col min="3377" max="3377" width="11.5546875" style="1" customWidth="1"/>
    <col min="3378" max="3378" width="2.33203125" style="1" customWidth="1"/>
    <col min="3379" max="3379" width="41" style="1" customWidth="1"/>
    <col min="3380" max="3380" width="14.33203125" style="1" customWidth="1"/>
    <col min="3381" max="3382" width="11.5546875" style="1" customWidth="1"/>
    <col min="3383" max="3383" width="21.88671875" style="1" customWidth="1"/>
    <col min="3384" max="3575" width="11.5546875" style="1"/>
    <col min="3576" max="3576" width="21.88671875" style="1" customWidth="1"/>
    <col min="3577" max="3577" width="13.88671875" style="1" customWidth="1"/>
    <col min="3578" max="3578" width="38.6640625" style="1" customWidth="1"/>
    <col min="3579" max="3579" width="3" style="1" bestFit="1" customWidth="1"/>
    <col min="3580" max="3580" width="32.33203125" style="1" customWidth="1"/>
    <col min="3581" max="3581" width="46.33203125" style="1" customWidth="1"/>
    <col min="3582" max="3582" width="19" style="1" customWidth="1"/>
    <col min="3583" max="3583" width="0" style="1" hidden="1" customWidth="1"/>
    <col min="3584" max="3584" width="17.6640625" style="1" customWidth="1"/>
    <col min="3585" max="3585" width="0" style="1" hidden="1" customWidth="1"/>
    <col min="3586" max="3586" width="22.33203125" style="1" customWidth="1"/>
    <col min="3587" max="3587" width="5.33203125" style="1" customWidth="1"/>
    <col min="3588" max="3588" width="36.33203125" style="1" customWidth="1"/>
    <col min="3589" max="3589" width="5.6640625" style="1" customWidth="1"/>
    <col min="3590" max="3590" width="0" style="1" hidden="1" customWidth="1"/>
    <col min="3591" max="3591" width="20.6640625" style="1" customWidth="1"/>
    <col min="3592" max="3592" width="4.88671875" style="1" customWidth="1"/>
    <col min="3593" max="3593" width="0" style="1" hidden="1" customWidth="1"/>
    <col min="3594" max="3594" width="24.6640625" style="1" customWidth="1"/>
    <col min="3595" max="3595" width="12.33203125" style="1" customWidth="1"/>
    <col min="3596" max="3596" width="0" style="1" hidden="1" customWidth="1"/>
    <col min="3597" max="3597" width="3.44140625" style="1" customWidth="1"/>
    <col min="3598" max="3598" width="0" style="1" hidden="1" customWidth="1"/>
    <col min="3599" max="3599" width="17.6640625" style="1" customWidth="1"/>
    <col min="3600" max="3600" width="3.44140625" style="1" customWidth="1"/>
    <col min="3601" max="3601" width="0" style="1" hidden="1" customWidth="1"/>
    <col min="3602" max="3602" width="23.6640625" style="1" customWidth="1"/>
    <col min="3603" max="3603" width="10" style="1" customWidth="1"/>
    <col min="3604" max="3604" width="0" style="1" hidden="1" customWidth="1"/>
    <col min="3605" max="3606" width="14.6640625" style="1" customWidth="1"/>
    <col min="3607" max="3607" width="12.88671875" style="1" customWidth="1"/>
    <col min="3608" max="3608" width="3.33203125" style="1" customWidth="1"/>
    <col min="3609" max="3609" width="30.33203125" style="1" customWidth="1"/>
    <col min="3610" max="3610" width="5" style="1" customWidth="1"/>
    <col min="3611" max="3611" width="0" style="1" hidden="1" customWidth="1"/>
    <col min="3612" max="3612" width="14.33203125" style="1" customWidth="1"/>
    <col min="3613" max="3613" width="5.6640625" style="1" customWidth="1"/>
    <col min="3614" max="3614" width="0" style="1" hidden="1" customWidth="1"/>
    <col min="3615" max="3615" width="17.33203125" style="1" customWidth="1"/>
    <col min="3616" max="3616" width="12.6640625" style="1" customWidth="1"/>
    <col min="3617" max="3617" width="0" style="1" hidden="1" customWidth="1"/>
    <col min="3618" max="3618" width="5.33203125" style="1" customWidth="1"/>
    <col min="3619" max="3619" width="0" style="1" hidden="1" customWidth="1"/>
    <col min="3620" max="3620" width="17" style="1" customWidth="1"/>
    <col min="3621" max="3621" width="6.33203125" style="1" customWidth="1"/>
    <col min="3622" max="3622" width="0" style="1" hidden="1" customWidth="1"/>
    <col min="3623" max="3623" width="14.33203125" style="1" customWidth="1"/>
    <col min="3624" max="3624" width="7.5546875" style="1" customWidth="1"/>
    <col min="3625" max="3625" width="0" style="1" hidden="1" customWidth="1"/>
    <col min="3626" max="3627" width="14.33203125" style="1" customWidth="1"/>
    <col min="3628" max="3628" width="20.88671875" style="1" customWidth="1"/>
    <col min="3629" max="3629" width="14.44140625" style="1" customWidth="1"/>
    <col min="3630" max="3630" width="15" style="1" customWidth="1"/>
    <col min="3631" max="3631" width="2.6640625" style="1" customWidth="1"/>
    <col min="3632" max="3632" width="11.6640625" style="1" customWidth="1"/>
    <col min="3633" max="3633" width="11.5546875" style="1" customWidth="1"/>
    <col min="3634" max="3634" width="2.33203125" style="1" customWidth="1"/>
    <col min="3635" max="3635" width="41" style="1" customWidth="1"/>
    <col min="3636" max="3636" width="14.33203125" style="1" customWidth="1"/>
    <col min="3637" max="3638" width="11.5546875" style="1" customWidth="1"/>
    <col min="3639" max="3639" width="21.88671875" style="1" customWidth="1"/>
    <col min="3640" max="3831" width="11.5546875" style="1"/>
    <col min="3832" max="3832" width="21.88671875" style="1" customWidth="1"/>
    <col min="3833" max="3833" width="13.88671875" style="1" customWidth="1"/>
    <col min="3834" max="3834" width="38.6640625" style="1" customWidth="1"/>
    <col min="3835" max="3835" width="3" style="1" bestFit="1" customWidth="1"/>
    <col min="3836" max="3836" width="32.33203125" style="1" customWidth="1"/>
    <col min="3837" max="3837" width="46.33203125" style="1" customWidth="1"/>
    <col min="3838" max="3838" width="19" style="1" customWidth="1"/>
    <col min="3839" max="3839" width="0" style="1" hidden="1" customWidth="1"/>
    <col min="3840" max="3840" width="17.6640625" style="1" customWidth="1"/>
    <col min="3841" max="3841" width="0" style="1" hidden="1" customWidth="1"/>
    <col min="3842" max="3842" width="22.33203125" style="1" customWidth="1"/>
    <col min="3843" max="3843" width="5.33203125" style="1" customWidth="1"/>
    <col min="3844" max="3844" width="36.33203125" style="1" customWidth="1"/>
    <col min="3845" max="3845" width="5.6640625" style="1" customWidth="1"/>
    <col min="3846" max="3846" width="0" style="1" hidden="1" customWidth="1"/>
    <col min="3847" max="3847" width="20.6640625" style="1" customWidth="1"/>
    <col min="3848" max="3848" width="4.88671875" style="1" customWidth="1"/>
    <col min="3849" max="3849" width="0" style="1" hidden="1" customWidth="1"/>
    <col min="3850" max="3850" width="24.6640625" style="1" customWidth="1"/>
    <col min="3851" max="3851" width="12.33203125" style="1" customWidth="1"/>
    <col min="3852" max="3852" width="0" style="1" hidden="1" customWidth="1"/>
    <col min="3853" max="3853" width="3.44140625" style="1" customWidth="1"/>
    <col min="3854" max="3854" width="0" style="1" hidden="1" customWidth="1"/>
    <col min="3855" max="3855" width="17.6640625" style="1" customWidth="1"/>
    <col min="3856" max="3856" width="3.44140625" style="1" customWidth="1"/>
    <col min="3857" max="3857" width="0" style="1" hidden="1" customWidth="1"/>
    <col min="3858" max="3858" width="23.6640625" style="1" customWidth="1"/>
    <col min="3859" max="3859" width="10" style="1" customWidth="1"/>
    <col min="3860" max="3860" width="0" style="1" hidden="1" customWidth="1"/>
    <col min="3861" max="3862" width="14.6640625" style="1" customWidth="1"/>
    <col min="3863" max="3863" width="12.88671875" style="1" customWidth="1"/>
    <col min="3864" max="3864" width="3.33203125" style="1" customWidth="1"/>
    <col min="3865" max="3865" width="30.33203125" style="1" customWidth="1"/>
    <col min="3866" max="3866" width="5" style="1" customWidth="1"/>
    <col min="3867" max="3867" width="0" style="1" hidden="1" customWidth="1"/>
    <col min="3868" max="3868" width="14.33203125" style="1" customWidth="1"/>
    <col min="3869" max="3869" width="5.6640625" style="1" customWidth="1"/>
    <col min="3870" max="3870" width="0" style="1" hidden="1" customWidth="1"/>
    <col min="3871" max="3871" width="17.33203125" style="1" customWidth="1"/>
    <col min="3872" max="3872" width="12.6640625" style="1" customWidth="1"/>
    <col min="3873" max="3873" width="0" style="1" hidden="1" customWidth="1"/>
    <col min="3874" max="3874" width="5.33203125" style="1" customWidth="1"/>
    <col min="3875" max="3875" width="0" style="1" hidden="1" customWidth="1"/>
    <col min="3876" max="3876" width="17" style="1" customWidth="1"/>
    <col min="3877" max="3877" width="6.33203125" style="1" customWidth="1"/>
    <col min="3878" max="3878" width="0" style="1" hidden="1" customWidth="1"/>
    <col min="3879" max="3879" width="14.33203125" style="1" customWidth="1"/>
    <col min="3880" max="3880" width="7.5546875" style="1" customWidth="1"/>
    <col min="3881" max="3881" width="0" style="1" hidden="1" customWidth="1"/>
    <col min="3882" max="3883" width="14.33203125" style="1" customWidth="1"/>
    <col min="3884" max="3884" width="20.88671875" style="1" customWidth="1"/>
    <col min="3885" max="3885" width="14.44140625" style="1" customWidth="1"/>
    <col min="3886" max="3886" width="15" style="1" customWidth="1"/>
    <col min="3887" max="3887" width="2.6640625" style="1" customWidth="1"/>
    <col min="3888" max="3888" width="11.6640625" style="1" customWidth="1"/>
    <col min="3889" max="3889" width="11.5546875" style="1" customWidth="1"/>
    <col min="3890" max="3890" width="2.33203125" style="1" customWidth="1"/>
    <col min="3891" max="3891" width="41" style="1" customWidth="1"/>
    <col min="3892" max="3892" width="14.33203125" style="1" customWidth="1"/>
    <col min="3893" max="3894" width="11.5546875" style="1" customWidth="1"/>
    <col min="3895" max="3895" width="21.88671875" style="1" customWidth="1"/>
    <col min="3896" max="4087" width="11.5546875" style="1"/>
    <col min="4088" max="4088" width="21.88671875" style="1" customWidth="1"/>
    <col min="4089" max="4089" width="13.88671875" style="1" customWidth="1"/>
    <col min="4090" max="4090" width="38.6640625" style="1" customWidth="1"/>
    <col min="4091" max="4091" width="3" style="1" bestFit="1" customWidth="1"/>
    <col min="4092" max="4092" width="32.33203125" style="1" customWidth="1"/>
    <col min="4093" max="4093" width="46.33203125" style="1" customWidth="1"/>
    <col min="4094" max="4094" width="19" style="1" customWidth="1"/>
    <col min="4095" max="4095" width="0" style="1" hidden="1" customWidth="1"/>
    <col min="4096" max="4096" width="17.6640625" style="1" customWidth="1"/>
    <col min="4097" max="4097" width="0" style="1" hidden="1" customWidth="1"/>
    <col min="4098" max="4098" width="22.33203125" style="1" customWidth="1"/>
    <col min="4099" max="4099" width="5.33203125" style="1" customWidth="1"/>
    <col min="4100" max="4100" width="36.33203125" style="1" customWidth="1"/>
    <col min="4101" max="4101" width="5.6640625" style="1" customWidth="1"/>
    <col min="4102" max="4102" width="0" style="1" hidden="1" customWidth="1"/>
    <col min="4103" max="4103" width="20.6640625" style="1" customWidth="1"/>
    <col min="4104" max="4104" width="4.88671875" style="1" customWidth="1"/>
    <col min="4105" max="4105" width="0" style="1" hidden="1" customWidth="1"/>
    <col min="4106" max="4106" width="24.6640625" style="1" customWidth="1"/>
    <col min="4107" max="4107" width="12.33203125" style="1" customWidth="1"/>
    <col min="4108" max="4108" width="0" style="1" hidden="1" customWidth="1"/>
    <col min="4109" max="4109" width="3.44140625" style="1" customWidth="1"/>
    <col min="4110" max="4110" width="0" style="1" hidden="1" customWidth="1"/>
    <col min="4111" max="4111" width="17.6640625" style="1" customWidth="1"/>
    <col min="4112" max="4112" width="3.44140625" style="1" customWidth="1"/>
    <col min="4113" max="4113" width="0" style="1" hidden="1" customWidth="1"/>
    <col min="4114" max="4114" width="23.6640625" style="1" customWidth="1"/>
    <col min="4115" max="4115" width="10" style="1" customWidth="1"/>
    <col min="4116" max="4116" width="0" style="1" hidden="1" customWidth="1"/>
    <col min="4117" max="4118" width="14.6640625" style="1" customWidth="1"/>
    <col min="4119" max="4119" width="12.88671875" style="1" customWidth="1"/>
    <col min="4120" max="4120" width="3.33203125" style="1" customWidth="1"/>
    <col min="4121" max="4121" width="30.33203125" style="1" customWidth="1"/>
    <col min="4122" max="4122" width="5" style="1" customWidth="1"/>
    <col min="4123" max="4123" width="0" style="1" hidden="1" customWidth="1"/>
    <col min="4124" max="4124" width="14.33203125" style="1" customWidth="1"/>
    <col min="4125" max="4125" width="5.6640625" style="1" customWidth="1"/>
    <col min="4126" max="4126" width="0" style="1" hidden="1" customWidth="1"/>
    <col min="4127" max="4127" width="17.33203125" style="1" customWidth="1"/>
    <col min="4128" max="4128" width="12.6640625" style="1" customWidth="1"/>
    <col min="4129" max="4129" width="0" style="1" hidden="1" customWidth="1"/>
    <col min="4130" max="4130" width="5.33203125" style="1" customWidth="1"/>
    <col min="4131" max="4131" width="0" style="1" hidden="1" customWidth="1"/>
    <col min="4132" max="4132" width="17" style="1" customWidth="1"/>
    <col min="4133" max="4133" width="6.33203125" style="1" customWidth="1"/>
    <col min="4134" max="4134" width="0" style="1" hidden="1" customWidth="1"/>
    <col min="4135" max="4135" width="14.33203125" style="1" customWidth="1"/>
    <col min="4136" max="4136" width="7.5546875" style="1" customWidth="1"/>
    <col min="4137" max="4137" width="0" style="1" hidden="1" customWidth="1"/>
    <col min="4138" max="4139" width="14.33203125" style="1" customWidth="1"/>
    <col min="4140" max="4140" width="20.88671875" style="1" customWidth="1"/>
    <col min="4141" max="4141" width="14.44140625" style="1" customWidth="1"/>
    <col min="4142" max="4142" width="15" style="1" customWidth="1"/>
    <col min="4143" max="4143" width="2.6640625" style="1" customWidth="1"/>
    <col min="4144" max="4144" width="11.6640625" style="1" customWidth="1"/>
    <col min="4145" max="4145" width="11.5546875" style="1" customWidth="1"/>
    <col min="4146" max="4146" width="2.33203125" style="1" customWidth="1"/>
    <col min="4147" max="4147" width="41" style="1" customWidth="1"/>
    <col min="4148" max="4148" width="14.33203125" style="1" customWidth="1"/>
    <col min="4149" max="4150" width="11.5546875" style="1" customWidth="1"/>
    <col min="4151" max="4151" width="21.88671875" style="1" customWidth="1"/>
    <col min="4152" max="4343" width="11.5546875" style="1"/>
    <col min="4344" max="4344" width="21.88671875" style="1" customWidth="1"/>
    <col min="4345" max="4345" width="13.88671875" style="1" customWidth="1"/>
    <col min="4346" max="4346" width="38.6640625" style="1" customWidth="1"/>
    <col min="4347" max="4347" width="3" style="1" bestFit="1" customWidth="1"/>
    <col min="4348" max="4348" width="32.33203125" style="1" customWidth="1"/>
    <col min="4349" max="4349" width="46.33203125" style="1" customWidth="1"/>
    <col min="4350" max="4350" width="19" style="1" customWidth="1"/>
    <col min="4351" max="4351" width="0" style="1" hidden="1" customWidth="1"/>
    <col min="4352" max="4352" width="17.6640625" style="1" customWidth="1"/>
    <col min="4353" max="4353" width="0" style="1" hidden="1" customWidth="1"/>
    <col min="4354" max="4354" width="22.33203125" style="1" customWidth="1"/>
    <col min="4355" max="4355" width="5.33203125" style="1" customWidth="1"/>
    <col min="4356" max="4356" width="36.33203125" style="1" customWidth="1"/>
    <col min="4357" max="4357" width="5.6640625" style="1" customWidth="1"/>
    <col min="4358" max="4358" width="0" style="1" hidden="1" customWidth="1"/>
    <col min="4359" max="4359" width="20.6640625" style="1" customWidth="1"/>
    <col min="4360" max="4360" width="4.88671875" style="1" customWidth="1"/>
    <col min="4361" max="4361" width="0" style="1" hidden="1" customWidth="1"/>
    <col min="4362" max="4362" width="24.6640625" style="1" customWidth="1"/>
    <col min="4363" max="4363" width="12.33203125" style="1" customWidth="1"/>
    <col min="4364" max="4364" width="0" style="1" hidden="1" customWidth="1"/>
    <col min="4365" max="4365" width="3.44140625" style="1" customWidth="1"/>
    <col min="4366" max="4366" width="0" style="1" hidden="1" customWidth="1"/>
    <col min="4367" max="4367" width="17.6640625" style="1" customWidth="1"/>
    <col min="4368" max="4368" width="3.44140625" style="1" customWidth="1"/>
    <col min="4369" max="4369" width="0" style="1" hidden="1" customWidth="1"/>
    <col min="4370" max="4370" width="23.6640625" style="1" customWidth="1"/>
    <col min="4371" max="4371" width="10" style="1" customWidth="1"/>
    <col min="4372" max="4372" width="0" style="1" hidden="1" customWidth="1"/>
    <col min="4373" max="4374" width="14.6640625" style="1" customWidth="1"/>
    <col min="4375" max="4375" width="12.88671875" style="1" customWidth="1"/>
    <col min="4376" max="4376" width="3.33203125" style="1" customWidth="1"/>
    <col min="4377" max="4377" width="30.33203125" style="1" customWidth="1"/>
    <col min="4378" max="4378" width="5" style="1" customWidth="1"/>
    <col min="4379" max="4379" width="0" style="1" hidden="1" customWidth="1"/>
    <col min="4380" max="4380" width="14.33203125" style="1" customWidth="1"/>
    <col min="4381" max="4381" width="5.6640625" style="1" customWidth="1"/>
    <col min="4382" max="4382" width="0" style="1" hidden="1" customWidth="1"/>
    <col min="4383" max="4383" width="17.33203125" style="1" customWidth="1"/>
    <col min="4384" max="4384" width="12.6640625" style="1" customWidth="1"/>
    <col min="4385" max="4385" width="0" style="1" hidden="1" customWidth="1"/>
    <col min="4386" max="4386" width="5.33203125" style="1" customWidth="1"/>
    <col min="4387" max="4387" width="0" style="1" hidden="1" customWidth="1"/>
    <col min="4388" max="4388" width="17" style="1" customWidth="1"/>
    <col min="4389" max="4389" width="6.33203125" style="1" customWidth="1"/>
    <col min="4390" max="4390" width="0" style="1" hidden="1" customWidth="1"/>
    <col min="4391" max="4391" width="14.33203125" style="1" customWidth="1"/>
    <col min="4392" max="4392" width="7.5546875" style="1" customWidth="1"/>
    <col min="4393" max="4393" width="0" style="1" hidden="1" customWidth="1"/>
    <col min="4394" max="4395" width="14.33203125" style="1" customWidth="1"/>
    <col min="4396" max="4396" width="20.88671875" style="1" customWidth="1"/>
    <col min="4397" max="4397" width="14.44140625" style="1" customWidth="1"/>
    <col min="4398" max="4398" width="15" style="1" customWidth="1"/>
    <col min="4399" max="4399" width="2.6640625" style="1" customWidth="1"/>
    <col min="4400" max="4400" width="11.6640625" style="1" customWidth="1"/>
    <col min="4401" max="4401" width="11.5546875" style="1" customWidth="1"/>
    <col min="4402" max="4402" width="2.33203125" style="1" customWidth="1"/>
    <col min="4403" max="4403" width="41" style="1" customWidth="1"/>
    <col min="4404" max="4404" width="14.33203125" style="1" customWidth="1"/>
    <col min="4405" max="4406" width="11.5546875" style="1" customWidth="1"/>
    <col min="4407" max="4407" width="21.88671875" style="1" customWidth="1"/>
    <col min="4408" max="4599" width="11.5546875" style="1"/>
    <col min="4600" max="4600" width="21.88671875" style="1" customWidth="1"/>
    <col min="4601" max="4601" width="13.88671875" style="1" customWidth="1"/>
    <col min="4602" max="4602" width="38.6640625" style="1" customWidth="1"/>
    <col min="4603" max="4603" width="3" style="1" bestFit="1" customWidth="1"/>
    <col min="4604" max="4604" width="32.33203125" style="1" customWidth="1"/>
    <col min="4605" max="4605" width="46.33203125" style="1" customWidth="1"/>
    <col min="4606" max="4606" width="19" style="1" customWidth="1"/>
    <col min="4607" max="4607" width="0" style="1" hidden="1" customWidth="1"/>
    <col min="4608" max="4608" width="17.6640625" style="1" customWidth="1"/>
    <col min="4609" max="4609" width="0" style="1" hidden="1" customWidth="1"/>
    <col min="4610" max="4610" width="22.33203125" style="1" customWidth="1"/>
    <col min="4611" max="4611" width="5.33203125" style="1" customWidth="1"/>
    <col min="4612" max="4612" width="36.33203125" style="1" customWidth="1"/>
    <col min="4613" max="4613" width="5.6640625" style="1" customWidth="1"/>
    <col min="4614" max="4614" width="0" style="1" hidden="1" customWidth="1"/>
    <col min="4615" max="4615" width="20.6640625" style="1" customWidth="1"/>
    <col min="4616" max="4616" width="4.88671875" style="1" customWidth="1"/>
    <col min="4617" max="4617" width="0" style="1" hidden="1" customWidth="1"/>
    <col min="4618" max="4618" width="24.6640625" style="1" customWidth="1"/>
    <col min="4619" max="4619" width="12.33203125" style="1" customWidth="1"/>
    <col min="4620" max="4620" width="0" style="1" hidden="1" customWidth="1"/>
    <col min="4621" max="4621" width="3.44140625" style="1" customWidth="1"/>
    <col min="4622" max="4622" width="0" style="1" hidden="1" customWidth="1"/>
    <col min="4623" max="4623" width="17.6640625" style="1" customWidth="1"/>
    <col min="4624" max="4624" width="3.44140625" style="1" customWidth="1"/>
    <col min="4625" max="4625" width="0" style="1" hidden="1" customWidth="1"/>
    <col min="4626" max="4626" width="23.6640625" style="1" customWidth="1"/>
    <col min="4627" max="4627" width="10" style="1" customWidth="1"/>
    <col min="4628" max="4628" width="0" style="1" hidden="1" customWidth="1"/>
    <col min="4629" max="4630" width="14.6640625" style="1" customWidth="1"/>
    <col min="4631" max="4631" width="12.88671875" style="1" customWidth="1"/>
    <col min="4632" max="4632" width="3.33203125" style="1" customWidth="1"/>
    <col min="4633" max="4633" width="30.33203125" style="1" customWidth="1"/>
    <col min="4634" max="4634" width="5" style="1" customWidth="1"/>
    <col min="4635" max="4635" width="0" style="1" hidden="1" customWidth="1"/>
    <col min="4636" max="4636" width="14.33203125" style="1" customWidth="1"/>
    <col min="4637" max="4637" width="5.6640625" style="1" customWidth="1"/>
    <col min="4638" max="4638" width="0" style="1" hidden="1" customWidth="1"/>
    <col min="4639" max="4639" width="17.33203125" style="1" customWidth="1"/>
    <col min="4640" max="4640" width="12.6640625" style="1" customWidth="1"/>
    <col min="4641" max="4641" width="0" style="1" hidden="1" customWidth="1"/>
    <col min="4642" max="4642" width="5.33203125" style="1" customWidth="1"/>
    <col min="4643" max="4643" width="0" style="1" hidden="1" customWidth="1"/>
    <col min="4644" max="4644" width="17" style="1" customWidth="1"/>
    <col min="4645" max="4645" width="6.33203125" style="1" customWidth="1"/>
    <col min="4646" max="4646" width="0" style="1" hidden="1" customWidth="1"/>
    <col min="4647" max="4647" width="14.33203125" style="1" customWidth="1"/>
    <col min="4648" max="4648" width="7.5546875" style="1" customWidth="1"/>
    <col min="4649" max="4649" width="0" style="1" hidden="1" customWidth="1"/>
    <col min="4650" max="4651" width="14.33203125" style="1" customWidth="1"/>
    <col min="4652" max="4652" width="20.88671875" style="1" customWidth="1"/>
    <col min="4653" max="4653" width="14.44140625" style="1" customWidth="1"/>
    <col min="4654" max="4654" width="15" style="1" customWidth="1"/>
    <col min="4655" max="4655" width="2.6640625" style="1" customWidth="1"/>
    <col min="4656" max="4656" width="11.6640625" style="1" customWidth="1"/>
    <col min="4657" max="4657" width="11.5546875" style="1" customWidth="1"/>
    <col min="4658" max="4658" width="2.33203125" style="1" customWidth="1"/>
    <col min="4659" max="4659" width="41" style="1" customWidth="1"/>
    <col min="4660" max="4660" width="14.33203125" style="1" customWidth="1"/>
    <col min="4661" max="4662" width="11.5546875" style="1" customWidth="1"/>
    <col min="4663" max="4663" width="21.88671875" style="1" customWidth="1"/>
    <col min="4664" max="4855" width="11.5546875" style="1"/>
    <col min="4856" max="4856" width="21.88671875" style="1" customWidth="1"/>
    <col min="4857" max="4857" width="13.88671875" style="1" customWidth="1"/>
    <col min="4858" max="4858" width="38.6640625" style="1" customWidth="1"/>
    <col min="4859" max="4859" width="3" style="1" bestFit="1" customWidth="1"/>
    <col min="4860" max="4860" width="32.33203125" style="1" customWidth="1"/>
    <col min="4861" max="4861" width="46.33203125" style="1" customWidth="1"/>
    <col min="4862" max="4862" width="19" style="1" customWidth="1"/>
    <col min="4863" max="4863" width="0" style="1" hidden="1" customWidth="1"/>
    <col min="4864" max="4864" width="17.6640625" style="1" customWidth="1"/>
    <col min="4865" max="4865" width="0" style="1" hidden="1" customWidth="1"/>
    <col min="4866" max="4866" width="22.33203125" style="1" customWidth="1"/>
    <col min="4867" max="4867" width="5.33203125" style="1" customWidth="1"/>
    <col min="4868" max="4868" width="36.33203125" style="1" customWidth="1"/>
    <col min="4869" max="4869" width="5.6640625" style="1" customWidth="1"/>
    <col min="4870" max="4870" width="0" style="1" hidden="1" customWidth="1"/>
    <col min="4871" max="4871" width="20.6640625" style="1" customWidth="1"/>
    <col min="4872" max="4872" width="4.88671875" style="1" customWidth="1"/>
    <col min="4873" max="4873" width="0" style="1" hidden="1" customWidth="1"/>
    <col min="4874" max="4874" width="24.6640625" style="1" customWidth="1"/>
    <col min="4875" max="4875" width="12.33203125" style="1" customWidth="1"/>
    <col min="4876" max="4876" width="0" style="1" hidden="1" customWidth="1"/>
    <col min="4877" max="4877" width="3.44140625" style="1" customWidth="1"/>
    <col min="4878" max="4878" width="0" style="1" hidden="1" customWidth="1"/>
    <col min="4879" max="4879" width="17.6640625" style="1" customWidth="1"/>
    <col min="4880" max="4880" width="3.44140625" style="1" customWidth="1"/>
    <col min="4881" max="4881" width="0" style="1" hidden="1" customWidth="1"/>
    <col min="4882" max="4882" width="23.6640625" style="1" customWidth="1"/>
    <col min="4883" max="4883" width="10" style="1" customWidth="1"/>
    <col min="4884" max="4884" width="0" style="1" hidden="1" customWidth="1"/>
    <col min="4885" max="4886" width="14.6640625" style="1" customWidth="1"/>
    <col min="4887" max="4887" width="12.88671875" style="1" customWidth="1"/>
    <col min="4888" max="4888" width="3.33203125" style="1" customWidth="1"/>
    <col min="4889" max="4889" width="30.33203125" style="1" customWidth="1"/>
    <col min="4890" max="4890" width="5" style="1" customWidth="1"/>
    <col min="4891" max="4891" width="0" style="1" hidden="1" customWidth="1"/>
    <col min="4892" max="4892" width="14.33203125" style="1" customWidth="1"/>
    <col min="4893" max="4893" width="5.6640625" style="1" customWidth="1"/>
    <col min="4894" max="4894" width="0" style="1" hidden="1" customWidth="1"/>
    <col min="4895" max="4895" width="17.33203125" style="1" customWidth="1"/>
    <col min="4896" max="4896" width="12.6640625" style="1" customWidth="1"/>
    <col min="4897" max="4897" width="0" style="1" hidden="1" customWidth="1"/>
    <col min="4898" max="4898" width="5.33203125" style="1" customWidth="1"/>
    <col min="4899" max="4899" width="0" style="1" hidden="1" customWidth="1"/>
    <col min="4900" max="4900" width="17" style="1" customWidth="1"/>
    <col min="4901" max="4901" width="6.33203125" style="1" customWidth="1"/>
    <col min="4902" max="4902" width="0" style="1" hidden="1" customWidth="1"/>
    <col min="4903" max="4903" width="14.33203125" style="1" customWidth="1"/>
    <col min="4904" max="4904" width="7.5546875" style="1" customWidth="1"/>
    <col min="4905" max="4905" width="0" style="1" hidden="1" customWidth="1"/>
    <col min="4906" max="4907" width="14.33203125" style="1" customWidth="1"/>
    <col min="4908" max="4908" width="20.88671875" style="1" customWidth="1"/>
    <col min="4909" max="4909" width="14.44140625" style="1" customWidth="1"/>
    <col min="4910" max="4910" width="15" style="1" customWidth="1"/>
    <col min="4911" max="4911" width="2.6640625" style="1" customWidth="1"/>
    <col min="4912" max="4912" width="11.6640625" style="1" customWidth="1"/>
    <col min="4913" max="4913" width="11.5546875" style="1" customWidth="1"/>
    <col min="4914" max="4914" width="2.33203125" style="1" customWidth="1"/>
    <col min="4915" max="4915" width="41" style="1" customWidth="1"/>
    <col min="4916" max="4916" width="14.33203125" style="1" customWidth="1"/>
    <col min="4917" max="4918" width="11.5546875" style="1" customWidth="1"/>
    <col min="4919" max="4919" width="21.88671875" style="1" customWidth="1"/>
    <col min="4920" max="5111" width="11.5546875" style="1"/>
    <col min="5112" max="5112" width="21.88671875" style="1" customWidth="1"/>
    <col min="5113" max="5113" width="13.88671875" style="1" customWidth="1"/>
    <col min="5114" max="5114" width="38.6640625" style="1" customWidth="1"/>
    <col min="5115" max="5115" width="3" style="1" bestFit="1" customWidth="1"/>
    <col min="5116" max="5116" width="32.33203125" style="1" customWidth="1"/>
    <col min="5117" max="5117" width="46.33203125" style="1" customWidth="1"/>
    <col min="5118" max="5118" width="19" style="1" customWidth="1"/>
    <col min="5119" max="5119" width="0" style="1" hidden="1" customWidth="1"/>
    <col min="5120" max="5120" width="17.6640625" style="1" customWidth="1"/>
    <col min="5121" max="5121" width="0" style="1" hidden="1" customWidth="1"/>
    <col min="5122" max="5122" width="22.33203125" style="1" customWidth="1"/>
    <col min="5123" max="5123" width="5.33203125" style="1" customWidth="1"/>
    <col min="5124" max="5124" width="36.33203125" style="1" customWidth="1"/>
    <col min="5125" max="5125" width="5.6640625" style="1" customWidth="1"/>
    <col min="5126" max="5126" width="0" style="1" hidden="1" customWidth="1"/>
    <col min="5127" max="5127" width="20.6640625" style="1" customWidth="1"/>
    <col min="5128" max="5128" width="4.88671875" style="1" customWidth="1"/>
    <col min="5129" max="5129" width="0" style="1" hidden="1" customWidth="1"/>
    <col min="5130" max="5130" width="24.6640625" style="1" customWidth="1"/>
    <col min="5131" max="5131" width="12.33203125" style="1" customWidth="1"/>
    <col min="5132" max="5132" width="0" style="1" hidden="1" customWidth="1"/>
    <col min="5133" max="5133" width="3.44140625" style="1" customWidth="1"/>
    <col min="5134" max="5134" width="0" style="1" hidden="1" customWidth="1"/>
    <col min="5135" max="5135" width="17.6640625" style="1" customWidth="1"/>
    <col min="5136" max="5136" width="3.44140625" style="1" customWidth="1"/>
    <col min="5137" max="5137" width="0" style="1" hidden="1" customWidth="1"/>
    <col min="5138" max="5138" width="23.6640625" style="1" customWidth="1"/>
    <col min="5139" max="5139" width="10" style="1" customWidth="1"/>
    <col min="5140" max="5140" width="0" style="1" hidden="1" customWidth="1"/>
    <col min="5141" max="5142" width="14.6640625" style="1" customWidth="1"/>
    <col min="5143" max="5143" width="12.88671875" style="1" customWidth="1"/>
    <col min="5144" max="5144" width="3.33203125" style="1" customWidth="1"/>
    <col min="5145" max="5145" width="30.33203125" style="1" customWidth="1"/>
    <col min="5146" max="5146" width="5" style="1" customWidth="1"/>
    <col min="5147" max="5147" width="0" style="1" hidden="1" customWidth="1"/>
    <col min="5148" max="5148" width="14.33203125" style="1" customWidth="1"/>
    <col min="5149" max="5149" width="5.6640625" style="1" customWidth="1"/>
    <col min="5150" max="5150" width="0" style="1" hidden="1" customWidth="1"/>
    <col min="5151" max="5151" width="17.33203125" style="1" customWidth="1"/>
    <col min="5152" max="5152" width="12.6640625" style="1" customWidth="1"/>
    <col min="5153" max="5153" width="0" style="1" hidden="1" customWidth="1"/>
    <col min="5154" max="5154" width="5.33203125" style="1" customWidth="1"/>
    <col min="5155" max="5155" width="0" style="1" hidden="1" customWidth="1"/>
    <col min="5156" max="5156" width="17" style="1" customWidth="1"/>
    <col min="5157" max="5157" width="6.33203125" style="1" customWidth="1"/>
    <col min="5158" max="5158" width="0" style="1" hidden="1" customWidth="1"/>
    <col min="5159" max="5159" width="14.33203125" style="1" customWidth="1"/>
    <col min="5160" max="5160" width="7.5546875" style="1" customWidth="1"/>
    <col min="5161" max="5161" width="0" style="1" hidden="1" customWidth="1"/>
    <col min="5162" max="5163" width="14.33203125" style="1" customWidth="1"/>
    <col min="5164" max="5164" width="20.88671875" style="1" customWidth="1"/>
    <col min="5165" max="5165" width="14.44140625" style="1" customWidth="1"/>
    <col min="5166" max="5166" width="15" style="1" customWidth="1"/>
    <col min="5167" max="5167" width="2.6640625" style="1" customWidth="1"/>
    <col min="5168" max="5168" width="11.6640625" style="1" customWidth="1"/>
    <col min="5169" max="5169" width="11.5546875" style="1" customWidth="1"/>
    <col min="5170" max="5170" width="2.33203125" style="1" customWidth="1"/>
    <col min="5171" max="5171" width="41" style="1" customWidth="1"/>
    <col min="5172" max="5172" width="14.33203125" style="1" customWidth="1"/>
    <col min="5173" max="5174" width="11.5546875" style="1" customWidth="1"/>
    <col min="5175" max="5175" width="21.88671875" style="1" customWidth="1"/>
    <col min="5176" max="5367" width="11.5546875" style="1"/>
    <col min="5368" max="5368" width="21.88671875" style="1" customWidth="1"/>
    <col min="5369" max="5369" width="13.88671875" style="1" customWidth="1"/>
    <col min="5370" max="5370" width="38.6640625" style="1" customWidth="1"/>
    <col min="5371" max="5371" width="3" style="1" bestFit="1" customWidth="1"/>
    <col min="5372" max="5372" width="32.33203125" style="1" customWidth="1"/>
    <col min="5373" max="5373" width="46.33203125" style="1" customWidth="1"/>
    <col min="5374" max="5374" width="19" style="1" customWidth="1"/>
    <col min="5375" max="5375" width="0" style="1" hidden="1" customWidth="1"/>
    <col min="5376" max="5376" width="17.6640625" style="1" customWidth="1"/>
    <col min="5377" max="5377" width="0" style="1" hidden="1" customWidth="1"/>
    <col min="5378" max="5378" width="22.33203125" style="1" customWidth="1"/>
    <col min="5379" max="5379" width="5.33203125" style="1" customWidth="1"/>
    <col min="5380" max="5380" width="36.33203125" style="1" customWidth="1"/>
    <col min="5381" max="5381" width="5.6640625" style="1" customWidth="1"/>
    <col min="5382" max="5382" width="0" style="1" hidden="1" customWidth="1"/>
    <col min="5383" max="5383" width="20.6640625" style="1" customWidth="1"/>
    <col min="5384" max="5384" width="4.88671875" style="1" customWidth="1"/>
    <col min="5385" max="5385" width="0" style="1" hidden="1" customWidth="1"/>
    <col min="5386" max="5386" width="24.6640625" style="1" customWidth="1"/>
    <col min="5387" max="5387" width="12.33203125" style="1" customWidth="1"/>
    <col min="5388" max="5388" width="0" style="1" hidden="1" customWidth="1"/>
    <col min="5389" max="5389" width="3.44140625" style="1" customWidth="1"/>
    <col min="5390" max="5390" width="0" style="1" hidden="1" customWidth="1"/>
    <col min="5391" max="5391" width="17.6640625" style="1" customWidth="1"/>
    <col min="5392" max="5392" width="3.44140625" style="1" customWidth="1"/>
    <col min="5393" max="5393" width="0" style="1" hidden="1" customWidth="1"/>
    <col min="5394" max="5394" width="23.6640625" style="1" customWidth="1"/>
    <col min="5395" max="5395" width="10" style="1" customWidth="1"/>
    <col min="5396" max="5396" width="0" style="1" hidden="1" customWidth="1"/>
    <col min="5397" max="5398" width="14.6640625" style="1" customWidth="1"/>
    <col min="5399" max="5399" width="12.88671875" style="1" customWidth="1"/>
    <col min="5400" max="5400" width="3.33203125" style="1" customWidth="1"/>
    <col min="5401" max="5401" width="30.33203125" style="1" customWidth="1"/>
    <col min="5402" max="5402" width="5" style="1" customWidth="1"/>
    <col min="5403" max="5403" width="0" style="1" hidden="1" customWidth="1"/>
    <col min="5404" max="5404" width="14.33203125" style="1" customWidth="1"/>
    <col min="5405" max="5405" width="5.6640625" style="1" customWidth="1"/>
    <col min="5406" max="5406" width="0" style="1" hidden="1" customWidth="1"/>
    <col min="5407" max="5407" width="17.33203125" style="1" customWidth="1"/>
    <col min="5408" max="5408" width="12.6640625" style="1" customWidth="1"/>
    <col min="5409" max="5409" width="0" style="1" hidden="1" customWidth="1"/>
    <col min="5410" max="5410" width="5.33203125" style="1" customWidth="1"/>
    <col min="5411" max="5411" width="0" style="1" hidden="1" customWidth="1"/>
    <col min="5412" max="5412" width="17" style="1" customWidth="1"/>
    <col min="5413" max="5413" width="6.33203125" style="1" customWidth="1"/>
    <col min="5414" max="5414" width="0" style="1" hidden="1" customWidth="1"/>
    <col min="5415" max="5415" width="14.33203125" style="1" customWidth="1"/>
    <col min="5416" max="5416" width="7.5546875" style="1" customWidth="1"/>
    <col min="5417" max="5417" width="0" style="1" hidden="1" customWidth="1"/>
    <col min="5418" max="5419" width="14.33203125" style="1" customWidth="1"/>
    <col min="5420" max="5420" width="20.88671875" style="1" customWidth="1"/>
    <col min="5421" max="5421" width="14.44140625" style="1" customWidth="1"/>
    <col min="5422" max="5422" width="15" style="1" customWidth="1"/>
    <col min="5423" max="5423" width="2.6640625" style="1" customWidth="1"/>
    <col min="5424" max="5424" width="11.6640625" style="1" customWidth="1"/>
    <col min="5425" max="5425" width="11.5546875" style="1" customWidth="1"/>
    <col min="5426" max="5426" width="2.33203125" style="1" customWidth="1"/>
    <col min="5427" max="5427" width="41" style="1" customWidth="1"/>
    <col min="5428" max="5428" width="14.33203125" style="1" customWidth="1"/>
    <col min="5429" max="5430" width="11.5546875" style="1" customWidth="1"/>
    <col min="5431" max="5431" width="21.88671875" style="1" customWidth="1"/>
    <col min="5432" max="5623" width="11.5546875" style="1"/>
    <col min="5624" max="5624" width="21.88671875" style="1" customWidth="1"/>
    <col min="5625" max="5625" width="13.88671875" style="1" customWidth="1"/>
    <col min="5626" max="5626" width="38.6640625" style="1" customWidth="1"/>
    <col min="5627" max="5627" width="3" style="1" bestFit="1" customWidth="1"/>
    <col min="5628" max="5628" width="32.33203125" style="1" customWidth="1"/>
    <col min="5629" max="5629" width="46.33203125" style="1" customWidth="1"/>
    <col min="5630" max="5630" width="19" style="1" customWidth="1"/>
    <col min="5631" max="5631" width="0" style="1" hidden="1" customWidth="1"/>
    <col min="5632" max="5632" width="17.6640625" style="1" customWidth="1"/>
    <col min="5633" max="5633" width="0" style="1" hidden="1" customWidth="1"/>
    <col min="5634" max="5634" width="22.33203125" style="1" customWidth="1"/>
    <col min="5635" max="5635" width="5.33203125" style="1" customWidth="1"/>
    <col min="5636" max="5636" width="36.33203125" style="1" customWidth="1"/>
    <col min="5637" max="5637" width="5.6640625" style="1" customWidth="1"/>
    <col min="5638" max="5638" width="0" style="1" hidden="1" customWidth="1"/>
    <col min="5639" max="5639" width="20.6640625" style="1" customWidth="1"/>
    <col min="5640" max="5640" width="4.88671875" style="1" customWidth="1"/>
    <col min="5641" max="5641" width="0" style="1" hidden="1" customWidth="1"/>
    <col min="5642" max="5642" width="24.6640625" style="1" customWidth="1"/>
    <col min="5643" max="5643" width="12.33203125" style="1" customWidth="1"/>
    <col min="5644" max="5644" width="0" style="1" hidden="1" customWidth="1"/>
    <col min="5645" max="5645" width="3.44140625" style="1" customWidth="1"/>
    <col min="5646" max="5646" width="0" style="1" hidden="1" customWidth="1"/>
    <col min="5647" max="5647" width="17.6640625" style="1" customWidth="1"/>
    <col min="5648" max="5648" width="3.44140625" style="1" customWidth="1"/>
    <col min="5649" max="5649" width="0" style="1" hidden="1" customWidth="1"/>
    <col min="5650" max="5650" width="23.6640625" style="1" customWidth="1"/>
    <col min="5651" max="5651" width="10" style="1" customWidth="1"/>
    <col min="5652" max="5652" width="0" style="1" hidden="1" customWidth="1"/>
    <col min="5653" max="5654" width="14.6640625" style="1" customWidth="1"/>
    <col min="5655" max="5655" width="12.88671875" style="1" customWidth="1"/>
    <col min="5656" max="5656" width="3.33203125" style="1" customWidth="1"/>
    <col min="5657" max="5657" width="30.33203125" style="1" customWidth="1"/>
    <col min="5658" max="5658" width="5" style="1" customWidth="1"/>
    <col min="5659" max="5659" width="0" style="1" hidden="1" customWidth="1"/>
    <col min="5660" max="5660" width="14.33203125" style="1" customWidth="1"/>
    <col min="5661" max="5661" width="5.6640625" style="1" customWidth="1"/>
    <col min="5662" max="5662" width="0" style="1" hidden="1" customWidth="1"/>
    <col min="5663" max="5663" width="17.33203125" style="1" customWidth="1"/>
    <col min="5664" max="5664" width="12.6640625" style="1" customWidth="1"/>
    <col min="5665" max="5665" width="0" style="1" hidden="1" customWidth="1"/>
    <col min="5666" max="5666" width="5.33203125" style="1" customWidth="1"/>
    <col min="5667" max="5667" width="0" style="1" hidden="1" customWidth="1"/>
    <col min="5668" max="5668" width="17" style="1" customWidth="1"/>
    <col min="5669" max="5669" width="6.33203125" style="1" customWidth="1"/>
    <col min="5670" max="5670" width="0" style="1" hidden="1" customWidth="1"/>
    <col min="5671" max="5671" width="14.33203125" style="1" customWidth="1"/>
    <col min="5672" max="5672" width="7.5546875" style="1" customWidth="1"/>
    <col min="5673" max="5673" width="0" style="1" hidden="1" customWidth="1"/>
    <col min="5674" max="5675" width="14.33203125" style="1" customWidth="1"/>
    <col min="5676" max="5676" width="20.88671875" style="1" customWidth="1"/>
    <col min="5677" max="5677" width="14.44140625" style="1" customWidth="1"/>
    <col min="5678" max="5678" width="15" style="1" customWidth="1"/>
    <col min="5679" max="5679" width="2.6640625" style="1" customWidth="1"/>
    <col min="5680" max="5680" width="11.6640625" style="1" customWidth="1"/>
    <col min="5681" max="5681" width="11.5546875" style="1" customWidth="1"/>
    <col min="5682" max="5682" width="2.33203125" style="1" customWidth="1"/>
    <col min="5683" max="5683" width="41" style="1" customWidth="1"/>
    <col min="5684" max="5684" width="14.33203125" style="1" customWidth="1"/>
    <col min="5685" max="5686" width="11.5546875" style="1" customWidth="1"/>
    <col min="5687" max="5687" width="21.88671875" style="1" customWidth="1"/>
    <col min="5688" max="5879" width="11.5546875" style="1"/>
    <col min="5880" max="5880" width="21.88671875" style="1" customWidth="1"/>
    <col min="5881" max="5881" width="13.88671875" style="1" customWidth="1"/>
    <col min="5882" max="5882" width="38.6640625" style="1" customWidth="1"/>
    <col min="5883" max="5883" width="3" style="1" bestFit="1" customWidth="1"/>
    <col min="5884" max="5884" width="32.33203125" style="1" customWidth="1"/>
    <col min="5885" max="5885" width="46.33203125" style="1" customWidth="1"/>
    <col min="5886" max="5886" width="19" style="1" customWidth="1"/>
    <col min="5887" max="5887" width="0" style="1" hidden="1" customWidth="1"/>
    <col min="5888" max="5888" width="17.6640625" style="1" customWidth="1"/>
    <col min="5889" max="5889" width="0" style="1" hidden="1" customWidth="1"/>
    <col min="5890" max="5890" width="22.33203125" style="1" customWidth="1"/>
    <col min="5891" max="5891" width="5.33203125" style="1" customWidth="1"/>
    <col min="5892" max="5892" width="36.33203125" style="1" customWidth="1"/>
    <col min="5893" max="5893" width="5.6640625" style="1" customWidth="1"/>
    <col min="5894" max="5894" width="0" style="1" hidden="1" customWidth="1"/>
    <col min="5895" max="5895" width="20.6640625" style="1" customWidth="1"/>
    <col min="5896" max="5896" width="4.88671875" style="1" customWidth="1"/>
    <col min="5897" max="5897" width="0" style="1" hidden="1" customWidth="1"/>
    <col min="5898" max="5898" width="24.6640625" style="1" customWidth="1"/>
    <col min="5899" max="5899" width="12.33203125" style="1" customWidth="1"/>
    <col min="5900" max="5900" width="0" style="1" hidden="1" customWidth="1"/>
    <col min="5901" max="5901" width="3.44140625" style="1" customWidth="1"/>
    <col min="5902" max="5902" width="0" style="1" hidden="1" customWidth="1"/>
    <col min="5903" max="5903" width="17.6640625" style="1" customWidth="1"/>
    <col min="5904" max="5904" width="3.44140625" style="1" customWidth="1"/>
    <col min="5905" max="5905" width="0" style="1" hidden="1" customWidth="1"/>
    <col min="5906" max="5906" width="23.6640625" style="1" customWidth="1"/>
    <col min="5907" max="5907" width="10" style="1" customWidth="1"/>
    <col min="5908" max="5908" width="0" style="1" hidden="1" customWidth="1"/>
    <col min="5909" max="5910" width="14.6640625" style="1" customWidth="1"/>
    <col min="5911" max="5911" width="12.88671875" style="1" customWidth="1"/>
    <col min="5912" max="5912" width="3.33203125" style="1" customWidth="1"/>
    <col min="5913" max="5913" width="30.33203125" style="1" customWidth="1"/>
    <col min="5914" max="5914" width="5" style="1" customWidth="1"/>
    <col min="5915" max="5915" width="0" style="1" hidden="1" customWidth="1"/>
    <col min="5916" max="5916" width="14.33203125" style="1" customWidth="1"/>
    <col min="5917" max="5917" width="5.6640625" style="1" customWidth="1"/>
    <col min="5918" max="5918" width="0" style="1" hidden="1" customWidth="1"/>
    <col min="5919" max="5919" width="17.33203125" style="1" customWidth="1"/>
    <col min="5920" max="5920" width="12.6640625" style="1" customWidth="1"/>
    <col min="5921" max="5921" width="0" style="1" hidden="1" customWidth="1"/>
    <col min="5922" max="5922" width="5.33203125" style="1" customWidth="1"/>
    <col min="5923" max="5923" width="0" style="1" hidden="1" customWidth="1"/>
    <col min="5924" max="5924" width="17" style="1" customWidth="1"/>
    <col min="5925" max="5925" width="6.33203125" style="1" customWidth="1"/>
    <col min="5926" max="5926" width="0" style="1" hidden="1" customWidth="1"/>
    <col min="5927" max="5927" width="14.33203125" style="1" customWidth="1"/>
    <col min="5928" max="5928" width="7.5546875" style="1" customWidth="1"/>
    <col min="5929" max="5929" width="0" style="1" hidden="1" customWidth="1"/>
    <col min="5930" max="5931" width="14.33203125" style="1" customWidth="1"/>
    <col min="5932" max="5932" width="20.88671875" style="1" customWidth="1"/>
    <col min="5933" max="5933" width="14.44140625" style="1" customWidth="1"/>
    <col min="5934" max="5934" width="15" style="1" customWidth="1"/>
    <col min="5935" max="5935" width="2.6640625" style="1" customWidth="1"/>
    <col min="5936" max="5936" width="11.6640625" style="1" customWidth="1"/>
    <col min="5937" max="5937" width="11.5546875" style="1" customWidth="1"/>
    <col min="5938" max="5938" width="2.33203125" style="1" customWidth="1"/>
    <col min="5939" max="5939" width="41" style="1" customWidth="1"/>
    <col min="5940" max="5940" width="14.33203125" style="1" customWidth="1"/>
    <col min="5941" max="5942" width="11.5546875" style="1" customWidth="1"/>
    <col min="5943" max="5943" width="21.88671875" style="1" customWidth="1"/>
    <col min="5944" max="6135" width="11.5546875" style="1"/>
    <col min="6136" max="6136" width="21.88671875" style="1" customWidth="1"/>
    <col min="6137" max="6137" width="13.88671875" style="1" customWidth="1"/>
    <col min="6138" max="6138" width="38.6640625" style="1" customWidth="1"/>
    <col min="6139" max="6139" width="3" style="1" bestFit="1" customWidth="1"/>
    <col min="6140" max="6140" width="32.33203125" style="1" customWidth="1"/>
    <col min="6141" max="6141" width="46.33203125" style="1" customWidth="1"/>
    <col min="6142" max="6142" width="19" style="1" customWidth="1"/>
    <col min="6143" max="6143" width="0" style="1" hidden="1" customWidth="1"/>
    <col min="6144" max="6144" width="17.6640625" style="1" customWidth="1"/>
    <col min="6145" max="6145" width="0" style="1" hidden="1" customWidth="1"/>
    <col min="6146" max="6146" width="22.33203125" style="1" customWidth="1"/>
    <col min="6147" max="6147" width="5.33203125" style="1" customWidth="1"/>
    <col min="6148" max="6148" width="36.33203125" style="1" customWidth="1"/>
    <col min="6149" max="6149" width="5.6640625" style="1" customWidth="1"/>
    <col min="6150" max="6150" width="0" style="1" hidden="1" customWidth="1"/>
    <col min="6151" max="6151" width="20.6640625" style="1" customWidth="1"/>
    <col min="6152" max="6152" width="4.88671875" style="1" customWidth="1"/>
    <col min="6153" max="6153" width="0" style="1" hidden="1" customWidth="1"/>
    <col min="6154" max="6154" width="24.6640625" style="1" customWidth="1"/>
    <col min="6155" max="6155" width="12.33203125" style="1" customWidth="1"/>
    <col min="6156" max="6156" width="0" style="1" hidden="1" customWidth="1"/>
    <col min="6157" max="6157" width="3.44140625" style="1" customWidth="1"/>
    <col min="6158" max="6158" width="0" style="1" hidden="1" customWidth="1"/>
    <col min="6159" max="6159" width="17.6640625" style="1" customWidth="1"/>
    <col min="6160" max="6160" width="3.44140625" style="1" customWidth="1"/>
    <col min="6161" max="6161" width="0" style="1" hidden="1" customWidth="1"/>
    <col min="6162" max="6162" width="23.6640625" style="1" customWidth="1"/>
    <col min="6163" max="6163" width="10" style="1" customWidth="1"/>
    <col min="6164" max="6164" width="0" style="1" hidden="1" customWidth="1"/>
    <col min="6165" max="6166" width="14.6640625" style="1" customWidth="1"/>
    <col min="6167" max="6167" width="12.88671875" style="1" customWidth="1"/>
    <col min="6168" max="6168" width="3.33203125" style="1" customWidth="1"/>
    <col min="6169" max="6169" width="30.33203125" style="1" customWidth="1"/>
    <col min="6170" max="6170" width="5" style="1" customWidth="1"/>
    <col min="6171" max="6171" width="0" style="1" hidden="1" customWidth="1"/>
    <col min="6172" max="6172" width="14.33203125" style="1" customWidth="1"/>
    <col min="6173" max="6173" width="5.6640625" style="1" customWidth="1"/>
    <col min="6174" max="6174" width="0" style="1" hidden="1" customWidth="1"/>
    <col min="6175" max="6175" width="17.33203125" style="1" customWidth="1"/>
    <col min="6176" max="6176" width="12.6640625" style="1" customWidth="1"/>
    <col min="6177" max="6177" width="0" style="1" hidden="1" customWidth="1"/>
    <col min="6178" max="6178" width="5.33203125" style="1" customWidth="1"/>
    <col min="6179" max="6179" width="0" style="1" hidden="1" customWidth="1"/>
    <col min="6180" max="6180" width="17" style="1" customWidth="1"/>
    <col min="6181" max="6181" width="6.33203125" style="1" customWidth="1"/>
    <col min="6182" max="6182" width="0" style="1" hidden="1" customWidth="1"/>
    <col min="6183" max="6183" width="14.33203125" style="1" customWidth="1"/>
    <col min="6184" max="6184" width="7.5546875" style="1" customWidth="1"/>
    <col min="6185" max="6185" width="0" style="1" hidden="1" customWidth="1"/>
    <col min="6186" max="6187" width="14.33203125" style="1" customWidth="1"/>
    <col min="6188" max="6188" width="20.88671875" style="1" customWidth="1"/>
    <col min="6189" max="6189" width="14.44140625" style="1" customWidth="1"/>
    <col min="6190" max="6190" width="15" style="1" customWidth="1"/>
    <col min="6191" max="6191" width="2.6640625" style="1" customWidth="1"/>
    <col min="6192" max="6192" width="11.6640625" style="1" customWidth="1"/>
    <col min="6193" max="6193" width="11.5546875" style="1" customWidth="1"/>
    <col min="6194" max="6194" width="2.33203125" style="1" customWidth="1"/>
    <col min="6195" max="6195" width="41" style="1" customWidth="1"/>
    <col min="6196" max="6196" width="14.33203125" style="1" customWidth="1"/>
    <col min="6197" max="6198" width="11.5546875" style="1" customWidth="1"/>
    <col min="6199" max="6199" width="21.88671875" style="1" customWidth="1"/>
    <col min="6200" max="6391" width="11.5546875" style="1"/>
    <col min="6392" max="6392" width="21.88671875" style="1" customWidth="1"/>
    <col min="6393" max="6393" width="13.88671875" style="1" customWidth="1"/>
    <col min="6394" max="6394" width="38.6640625" style="1" customWidth="1"/>
    <col min="6395" max="6395" width="3" style="1" bestFit="1" customWidth="1"/>
    <col min="6396" max="6396" width="32.33203125" style="1" customWidth="1"/>
    <col min="6397" max="6397" width="46.33203125" style="1" customWidth="1"/>
    <col min="6398" max="6398" width="19" style="1" customWidth="1"/>
    <col min="6399" max="6399" width="0" style="1" hidden="1" customWidth="1"/>
    <col min="6400" max="6400" width="17.6640625" style="1" customWidth="1"/>
    <col min="6401" max="6401" width="0" style="1" hidden="1" customWidth="1"/>
    <col min="6402" max="6402" width="22.33203125" style="1" customWidth="1"/>
    <col min="6403" max="6403" width="5.33203125" style="1" customWidth="1"/>
    <col min="6404" max="6404" width="36.33203125" style="1" customWidth="1"/>
    <col min="6405" max="6405" width="5.6640625" style="1" customWidth="1"/>
    <col min="6406" max="6406" width="0" style="1" hidden="1" customWidth="1"/>
    <col min="6407" max="6407" width="20.6640625" style="1" customWidth="1"/>
    <col min="6408" max="6408" width="4.88671875" style="1" customWidth="1"/>
    <col min="6409" max="6409" width="0" style="1" hidden="1" customWidth="1"/>
    <col min="6410" max="6410" width="24.6640625" style="1" customWidth="1"/>
    <col min="6411" max="6411" width="12.33203125" style="1" customWidth="1"/>
    <col min="6412" max="6412" width="0" style="1" hidden="1" customWidth="1"/>
    <col min="6413" max="6413" width="3.44140625" style="1" customWidth="1"/>
    <col min="6414" max="6414" width="0" style="1" hidden="1" customWidth="1"/>
    <col min="6415" max="6415" width="17.6640625" style="1" customWidth="1"/>
    <col min="6416" max="6416" width="3.44140625" style="1" customWidth="1"/>
    <col min="6417" max="6417" width="0" style="1" hidden="1" customWidth="1"/>
    <col min="6418" max="6418" width="23.6640625" style="1" customWidth="1"/>
    <col min="6419" max="6419" width="10" style="1" customWidth="1"/>
    <col min="6420" max="6420" width="0" style="1" hidden="1" customWidth="1"/>
    <col min="6421" max="6422" width="14.6640625" style="1" customWidth="1"/>
    <col min="6423" max="6423" width="12.88671875" style="1" customWidth="1"/>
    <col min="6424" max="6424" width="3.33203125" style="1" customWidth="1"/>
    <col min="6425" max="6425" width="30.33203125" style="1" customWidth="1"/>
    <col min="6426" max="6426" width="5" style="1" customWidth="1"/>
    <col min="6427" max="6427" width="0" style="1" hidden="1" customWidth="1"/>
    <col min="6428" max="6428" width="14.33203125" style="1" customWidth="1"/>
    <col min="6429" max="6429" width="5.6640625" style="1" customWidth="1"/>
    <col min="6430" max="6430" width="0" style="1" hidden="1" customWidth="1"/>
    <col min="6431" max="6431" width="17.33203125" style="1" customWidth="1"/>
    <col min="6432" max="6432" width="12.6640625" style="1" customWidth="1"/>
    <col min="6433" max="6433" width="0" style="1" hidden="1" customWidth="1"/>
    <col min="6434" max="6434" width="5.33203125" style="1" customWidth="1"/>
    <col min="6435" max="6435" width="0" style="1" hidden="1" customWidth="1"/>
    <col min="6436" max="6436" width="17" style="1" customWidth="1"/>
    <col min="6437" max="6437" width="6.33203125" style="1" customWidth="1"/>
    <col min="6438" max="6438" width="0" style="1" hidden="1" customWidth="1"/>
    <col min="6439" max="6439" width="14.33203125" style="1" customWidth="1"/>
    <col min="6440" max="6440" width="7.5546875" style="1" customWidth="1"/>
    <col min="6441" max="6441" width="0" style="1" hidden="1" customWidth="1"/>
    <col min="6442" max="6443" width="14.33203125" style="1" customWidth="1"/>
    <col min="6444" max="6444" width="20.88671875" style="1" customWidth="1"/>
    <col min="6445" max="6445" width="14.44140625" style="1" customWidth="1"/>
    <col min="6446" max="6446" width="15" style="1" customWidth="1"/>
    <col min="6447" max="6447" width="2.6640625" style="1" customWidth="1"/>
    <col min="6448" max="6448" width="11.6640625" style="1" customWidth="1"/>
    <col min="6449" max="6449" width="11.5546875" style="1" customWidth="1"/>
    <col min="6450" max="6450" width="2.33203125" style="1" customWidth="1"/>
    <col min="6451" max="6451" width="41" style="1" customWidth="1"/>
    <col min="6452" max="6452" width="14.33203125" style="1" customWidth="1"/>
    <col min="6453" max="6454" width="11.5546875" style="1" customWidth="1"/>
    <col min="6455" max="6455" width="21.88671875" style="1" customWidth="1"/>
    <col min="6456" max="6647" width="11.5546875" style="1"/>
    <col min="6648" max="6648" width="21.88671875" style="1" customWidth="1"/>
    <col min="6649" max="6649" width="13.88671875" style="1" customWidth="1"/>
    <col min="6650" max="6650" width="38.6640625" style="1" customWidth="1"/>
    <col min="6651" max="6651" width="3" style="1" bestFit="1" customWidth="1"/>
    <col min="6652" max="6652" width="32.33203125" style="1" customWidth="1"/>
    <col min="6653" max="6653" width="46.33203125" style="1" customWidth="1"/>
    <col min="6654" max="6654" width="19" style="1" customWidth="1"/>
    <col min="6655" max="6655" width="0" style="1" hidden="1" customWidth="1"/>
    <col min="6656" max="6656" width="17.6640625" style="1" customWidth="1"/>
    <col min="6657" max="6657" width="0" style="1" hidden="1" customWidth="1"/>
    <col min="6658" max="6658" width="22.33203125" style="1" customWidth="1"/>
    <col min="6659" max="6659" width="5.33203125" style="1" customWidth="1"/>
    <col min="6660" max="6660" width="36.33203125" style="1" customWidth="1"/>
    <col min="6661" max="6661" width="5.6640625" style="1" customWidth="1"/>
    <col min="6662" max="6662" width="0" style="1" hidden="1" customWidth="1"/>
    <col min="6663" max="6663" width="20.6640625" style="1" customWidth="1"/>
    <col min="6664" max="6664" width="4.88671875" style="1" customWidth="1"/>
    <col min="6665" max="6665" width="0" style="1" hidden="1" customWidth="1"/>
    <col min="6666" max="6666" width="24.6640625" style="1" customWidth="1"/>
    <col min="6667" max="6667" width="12.33203125" style="1" customWidth="1"/>
    <col min="6668" max="6668" width="0" style="1" hidden="1" customWidth="1"/>
    <col min="6669" max="6669" width="3.44140625" style="1" customWidth="1"/>
    <col min="6670" max="6670" width="0" style="1" hidden="1" customWidth="1"/>
    <col min="6671" max="6671" width="17.6640625" style="1" customWidth="1"/>
    <col min="6672" max="6672" width="3.44140625" style="1" customWidth="1"/>
    <col min="6673" max="6673" width="0" style="1" hidden="1" customWidth="1"/>
    <col min="6674" max="6674" width="23.6640625" style="1" customWidth="1"/>
    <col min="6675" max="6675" width="10" style="1" customWidth="1"/>
    <col min="6676" max="6676" width="0" style="1" hidden="1" customWidth="1"/>
    <col min="6677" max="6678" width="14.6640625" style="1" customWidth="1"/>
    <col min="6679" max="6679" width="12.88671875" style="1" customWidth="1"/>
    <col min="6680" max="6680" width="3.33203125" style="1" customWidth="1"/>
    <col min="6681" max="6681" width="30.33203125" style="1" customWidth="1"/>
    <col min="6682" max="6682" width="5" style="1" customWidth="1"/>
    <col min="6683" max="6683" width="0" style="1" hidden="1" customWidth="1"/>
    <col min="6684" max="6684" width="14.33203125" style="1" customWidth="1"/>
    <col min="6685" max="6685" width="5.6640625" style="1" customWidth="1"/>
    <col min="6686" max="6686" width="0" style="1" hidden="1" customWidth="1"/>
    <col min="6687" max="6687" width="17.33203125" style="1" customWidth="1"/>
    <col min="6688" max="6688" width="12.6640625" style="1" customWidth="1"/>
    <col min="6689" max="6689" width="0" style="1" hidden="1" customWidth="1"/>
    <col min="6690" max="6690" width="5.33203125" style="1" customWidth="1"/>
    <col min="6691" max="6691" width="0" style="1" hidden="1" customWidth="1"/>
    <col min="6692" max="6692" width="17" style="1" customWidth="1"/>
    <col min="6693" max="6693" width="6.33203125" style="1" customWidth="1"/>
    <col min="6694" max="6694" width="0" style="1" hidden="1" customWidth="1"/>
    <col min="6695" max="6695" width="14.33203125" style="1" customWidth="1"/>
    <col min="6696" max="6696" width="7.5546875" style="1" customWidth="1"/>
    <col min="6697" max="6697" width="0" style="1" hidden="1" customWidth="1"/>
    <col min="6698" max="6699" width="14.33203125" style="1" customWidth="1"/>
    <col min="6700" max="6700" width="20.88671875" style="1" customWidth="1"/>
    <col min="6701" max="6701" width="14.44140625" style="1" customWidth="1"/>
    <col min="6702" max="6702" width="15" style="1" customWidth="1"/>
    <col min="6703" max="6703" width="2.6640625" style="1" customWidth="1"/>
    <col min="6704" max="6704" width="11.6640625" style="1" customWidth="1"/>
    <col min="6705" max="6705" width="11.5546875" style="1" customWidth="1"/>
    <col min="6706" max="6706" width="2.33203125" style="1" customWidth="1"/>
    <col min="6707" max="6707" width="41" style="1" customWidth="1"/>
    <col min="6708" max="6708" width="14.33203125" style="1" customWidth="1"/>
    <col min="6709" max="6710" width="11.5546875" style="1" customWidth="1"/>
    <col min="6711" max="6711" width="21.88671875" style="1" customWidth="1"/>
    <col min="6712" max="6903" width="11.5546875" style="1"/>
    <col min="6904" max="6904" width="21.88671875" style="1" customWidth="1"/>
    <col min="6905" max="6905" width="13.88671875" style="1" customWidth="1"/>
    <col min="6906" max="6906" width="38.6640625" style="1" customWidth="1"/>
    <col min="6907" max="6907" width="3" style="1" bestFit="1" customWidth="1"/>
    <col min="6908" max="6908" width="32.33203125" style="1" customWidth="1"/>
    <col min="6909" max="6909" width="46.33203125" style="1" customWidth="1"/>
    <col min="6910" max="6910" width="19" style="1" customWidth="1"/>
    <col min="6911" max="6911" width="0" style="1" hidden="1" customWidth="1"/>
    <col min="6912" max="6912" width="17.6640625" style="1" customWidth="1"/>
    <col min="6913" max="6913" width="0" style="1" hidden="1" customWidth="1"/>
    <col min="6914" max="6914" width="22.33203125" style="1" customWidth="1"/>
    <col min="6915" max="6915" width="5.33203125" style="1" customWidth="1"/>
    <col min="6916" max="6916" width="36.33203125" style="1" customWidth="1"/>
    <col min="6917" max="6917" width="5.6640625" style="1" customWidth="1"/>
    <col min="6918" max="6918" width="0" style="1" hidden="1" customWidth="1"/>
    <col min="6919" max="6919" width="20.6640625" style="1" customWidth="1"/>
    <col min="6920" max="6920" width="4.88671875" style="1" customWidth="1"/>
    <col min="6921" max="6921" width="0" style="1" hidden="1" customWidth="1"/>
    <col min="6922" max="6922" width="24.6640625" style="1" customWidth="1"/>
    <col min="6923" max="6923" width="12.33203125" style="1" customWidth="1"/>
    <col min="6924" max="6924" width="0" style="1" hidden="1" customWidth="1"/>
    <col min="6925" max="6925" width="3.44140625" style="1" customWidth="1"/>
    <col min="6926" max="6926" width="0" style="1" hidden="1" customWidth="1"/>
    <col min="6927" max="6927" width="17.6640625" style="1" customWidth="1"/>
    <col min="6928" max="6928" width="3.44140625" style="1" customWidth="1"/>
    <col min="6929" max="6929" width="0" style="1" hidden="1" customWidth="1"/>
    <col min="6930" max="6930" width="23.6640625" style="1" customWidth="1"/>
    <col min="6931" max="6931" width="10" style="1" customWidth="1"/>
    <col min="6932" max="6932" width="0" style="1" hidden="1" customWidth="1"/>
    <col min="6933" max="6934" width="14.6640625" style="1" customWidth="1"/>
    <col min="6935" max="6935" width="12.88671875" style="1" customWidth="1"/>
    <col min="6936" max="6936" width="3.33203125" style="1" customWidth="1"/>
    <col min="6937" max="6937" width="30.33203125" style="1" customWidth="1"/>
    <col min="6938" max="6938" width="5" style="1" customWidth="1"/>
    <col min="6939" max="6939" width="0" style="1" hidden="1" customWidth="1"/>
    <col min="6940" max="6940" width="14.33203125" style="1" customWidth="1"/>
    <col min="6941" max="6941" width="5.6640625" style="1" customWidth="1"/>
    <col min="6942" max="6942" width="0" style="1" hidden="1" customWidth="1"/>
    <col min="6943" max="6943" width="17.33203125" style="1" customWidth="1"/>
    <col min="6944" max="6944" width="12.6640625" style="1" customWidth="1"/>
    <col min="6945" max="6945" width="0" style="1" hidden="1" customWidth="1"/>
    <col min="6946" max="6946" width="5.33203125" style="1" customWidth="1"/>
    <col min="6947" max="6947" width="0" style="1" hidden="1" customWidth="1"/>
    <col min="6948" max="6948" width="17" style="1" customWidth="1"/>
    <col min="6949" max="6949" width="6.33203125" style="1" customWidth="1"/>
    <col min="6950" max="6950" width="0" style="1" hidden="1" customWidth="1"/>
    <col min="6951" max="6951" width="14.33203125" style="1" customWidth="1"/>
    <col min="6952" max="6952" width="7.5546875" style="1" customWidth="1"/>
    <col min="6953" max="6953" width="0" style="1" hidden="1" customWidth="1"/>
    <col min="6954" max="6955" width="14.33203125" style="1" customWidth="1"/>
    <col min="6956" max="6956" width="20.88671875" style="1" customWidth="1"/>
    <col min="6957" max="6957" width="14.44140625" style="1" customWidth="1"/>
    <col min="6958" max="6958" width="15" style="1" customWidth="1"/>
    <col min="6959" max="6959" width="2.6640625" style="1" customWidth="1"/>
    <col min="6960" max="6960" width="11.6640625" style="1" customWidth="1"/>
    <col min="6961" max="6961" width="11.5546875" style="1" customWidth="1"/>
    <col min="6962" max="6962" width="2.33203125" style="1" customWidth="1"/>
    <col min="6963" max="6963" width="41" style="1" customWidth="1"/>
    <col min="6964" max="6964" width="14.33203125" style="1" customWidth="1"/>
    <col min="6965" max="6966" width="11.5546875" style="1" customWidth="1"/>
    <col min="6967" max="6967" width="21.88671875" style="1" customWidth="1"/>
    <col min="6968" max="7159" width="11.5546875" style="1"/>
    <col min="7160" max="7160" width="21.88671875" style="1" customWidth="1"/>
    <col min="7161" max="7161" width="13.88671875" style="1" customWidth="1"/>
    <col min="7162" max="7162" width="38.6640625" style="1" customWidth="1"/>
    <col min="7163" max="7163" width="3" style="1" bestFit="1" customWidth="1"/>
    <col min="7164" max="7164" width="32.33203125" style="1" customWidth="1"/>
    <col min="7165" max="7165" width="46.33203125" style="1" customWidth="1"/>
    <col min="7166" max="7166" width="19" style="1" customWidth="1"/>
    <col min="7167" max="7167" width="0" style="1" hidden="1" customWidth="1"/>
    <col min="7168" max="7168" width="17.6640625" style="1" customWidth="1"/>
    <col min="7169" max="7169" width="0" style="1" hidden="1" customWidth="1"/>
    <col min="7170" max="7170" width="22.33203125" style="1" customWidth="1"/>
    <col min="7171" max="7171" width="5.33203125" style="1" customWidth="1"/>
    <col min="7172" max="7172" width="36.33203125" style="1" customWidth="1"/>
    <col min="7173" max="7173" width="5.6640625" style="1" customWidth="1"/>
    <col min="7174" max="7174" width="0" style="1" hidden="1" customWidth="1"/>
    <col min="7175" max="7175" width="20.6640625" style="1" customWidth="1"/>
    <col min="7176" max="7176" width="4.88671875" style="1" customWidth="1"/>
    <col min="7177" max="7177" width="0" style="1" hidden="1" customWidth="1"/>
    <col min="7178" max="7178" width="24.6640625" style="1" customWidth="1"/>
    <col min="7179" max="7179" width="12.33203125" style="1" customWidth="1"/>
    <col min="7180" max="7180" width="0" style="1" hidden="1" customWidth="1"/>
    <col min="7181" max="7181" width="3.44140625" style="1" customWidth="1"/>
    <col min="7182" max="7182" width="0" style="1" hidden="1" customWidth="1"/>
    <col min="7183" max="7183" width="17.6640625" style="1" customWidth="1"/>
    <col min="7184" max="7184" width="3.44140625" style="1" customWidth="1"/>
    <col min="7185" max="7185" width="0" style="1" hidden="1" customWidth="1"/>
    <col min="7186" max="7186" width="23.6640625" style="1" customWidth="1"/>
    <col min="7187" max="7187" width="10" style="1" customWidth="1"/>
    <col min="7188" max="7188" width="0" style="1" hidden="1" customWidth="1"/>
    <col min="7189" max="7190" width="14.6640625" style="1" customWidth="1"/>
    <col min="7191" max="7191" width="12.88671875" style="1" customWidth="1"/>
    <col min="7192" max="7192" width="3.33203125" style="1" customWidth="1"/>
    <col min="7193" max="7193" width="30.33203125" style="1" customWidth="1"/>
    <col min="7194" max="7194" width="5" style="1" customWidth="1"/>
    <col min="7195" max="7195" width="0" style="1" hidden="1" customWidth="1"/>
    <col min="7196" max="7196" width="14.33203125" style="1" customWidth="1"/>
    <col min="7197" max="7197" width="5.6640625" style="1" customWidth="1"/>
    <col min="7198" max="7198" width="0" style="1" hidden="1" customWidth="1"/>
    <col min="7199" max="7199" width="17.33203125" style="1" customWidth="1"/>
    <col min="7200" max="7200" width="12.6640625" style="1" customWidth="1"/>
    <col min="7201" max="7201" width="0" style="1" hidden="1" customWidth="1"/>
    <col min="7202" max="7202" width="5.33203125" style="1" customWidth="1"/>
    <col min="7203" max="7203" width="0" style="1" hidden="1" customWidth="1"/>
    <col min="7204" max="7204" width="17" style="1" customWidth="1"/>
    <col min="7205" max="7205" width="6.33203125" style="1" customWidth="1"/>
    <col min="7206" max="7206" width="0" style="1" hidden="1" customWidth="1"/>
    <col min="7207" max="7207" width="14.33203125" style="1" customWidth="1"/>
    <col min="7208" max="7208" width="7.5546875" style="1" customWidth="1"/>
    <col min="7209" max="7209" width="0" style="1" hidden="1" customWidth="1"/>
    <col min="7210" max="7211" width="14.33203125" style="1" customWidth="1"/>
    <col min="7212" max="7212" width="20.88671875" style="1" customWidth="1"/>
    <col min="7213" max="7213" width="14.44140625" style="1" customWidth="1"/>
    <col min="7214" max="7214" width="15" style="1" customWidth="1"/>
    <col min="7215" max="7215" width="2.6640625" style="1" customWidth="1"/>
    <col min="7216" max="7216" width="11.6640625" style="1" customWidth="1"/>
    <col min="7217" max="7217" width="11.5546875" style="1" customWidth="1"/>
    <col min="7218" max="7218" width="2.33203125" style="1" customWidth="1"/>
    <col min="7219" max="7219" width="41" style="1" customWidth="1"/>
    <col min="7220" max="7220" width="14.33203125" style="1" customWidth="1"/>
    <col min="7221" max="7222" width="11.5546875" style="1" customWidth="1"/>
    <col min="7223" max="7223" width="21.88671875" style="1" customWidth="1"/>
    <col min="7224" max="7415" width="11.5546875" style="1"/>
    <col min="7416" max="7416" width="21.88671875" style="1" customWidth="1"/>
    <col min="7417" max="7417" width="13.88671875" style="1" customWidth="1"/>
    <col min="7418" max="7418" width="38.6640625" style="1" customWidth="1"/>
    <col min="7419" max="7419" width="3" style="1" bestFit="1" customWidth="1"/>
    <col min="7420" max="7420" width="32.33203125" style="1" customWidth="1"/>
    <col min="7421" max="7421" width="46.33203125" style="1" customWidth="1"/>
    <col min="7422" max="7422" width="19" style="1" customWidth="1"/>
    <col min="7423" max="7423" width="0" style="1" hidden="1" customWidth="1"/>
    <col min="7424" max="7424" width="17.6640625" style="1" customWidth="1"/>
    <col min="7425" max="7425" width="0" style="1" hidden="1" customWidth="1"/>
    <col min="7426" max="7426" width="22.33203125" style="1" customWidth="1"/>
    <col min="7427" max="7427" width="5.33203125" style="1" customWidth="1"/>
    <col min="7428" max="7428" width="36.33203125" style="1" customWidth="1"/>
    <col min="7429" max="7429" width="5.6640625" style="1" customWidth="1"/>
    <col min="7430" max="7430" width="0" style="1" hidden="1" customWidth="1"/>
    <col min="7431" max="7431" width="20.6640625" style="1" customWidth="1"/>
    <col min="7432" max="7432" width="4.88671875" style="1" customWidth="1"/>
    <col min="7433" max="7433" width="0" style="1" hidden="1" customWidth="1"/>
    <col min="7434" max="7434" width="24.6640625" style="1" customWidth="1"/>
    <col min="7435" max="7435" width="12.33203125" style="1" customWidth="1"/>
    <col min="7436" max="7436" width="0" style="1" hidden="1" customWidth="1"/>
    <col min="7437" max="7437" width="3.44140625" style="1" customWidth="1"/>
    <col min="7438" max="7438" width="0" style="1" hidden="1" customWidth="1"/>
    <col min="7439" max="7439" width="17.6640625" style="1" customWidth="1"/>
    <col min="7440" max="7440" width="3.44140625" style="1" customWidth="1"/>
    <col min="7441" max="7441" width="0" style="1" hidden="1" customWidth="1"/>
    <col min="7442" max="7442" width="23.6640625" style="1" customWidth="1"/>
    <col min="7443" max="7443" width="10" style="1" customWidth="1"/>
    <col min="7444" max="7444" width="0" style="1" hidden="1" customWidth="1"/>
    <col min="7445" max="7446" width="14.6640625" style="1" customWidth="1"/>
    <col min="7447" max="7447" width="12.88671875" style="1" customWidth="1"/>
    <col min="7448" max="7448" width="3.33203125" style="1" customWidth="1"/>
    <col min="7449" max="7449" width="30.33203125" style="1" customWidth="1"/>
    <col min="7450" max="7450" width="5" style="1" customWidth="1"/>
    <col min="7451" max="7451" width="0" style="1" hidden="1" customWidth="1"/>
    <col min="7452" max="7452" width="14.33203125" style="1" customWidth="1"/>
    <col min="7453" max="7453" width="5.6640625" style="1" customWidth="1"/>
    <col min="7454" max="7454" width="0" style="1" hidden="1" customWidth="1"/>
    <col min="7455" max="7455" width="17.33203125" style="1" customWidth="1"/>
    <col min="7456" max="7456" width="12.6640625" style="1" customWidth="1"/>
    <col min="7457" max="7457" width="0" style="1" hidden="1" customWidth="1"/>
    <col min="7458" max="7458" width="5.33203125" style="1" customWidth="1"/>
    <col min="7459" max="7459" width="0" style="1" hidden="1" customWidth="1"/>
    <col min="7460" max="7460" width="17" style="1" customWidth="1"/>
    <col min="7461" max="7461" width="6.33203125" style="1" customWidth="1"/>
    <col min="7462" max="7462" width="0" style="1" hidden="1" customWidth="1"/>
    <col min="7463" max="7463" width="14.33203125" style="1" customWidth="1"/>
    <col min="7464" max="7464" width="7.5546875" style="1" customWidth="1"/>
    <col min="7465" max="7465" width="0" style="1" hidden="1" customWidth="1"/>
    <col min="7466" max="7467" width="14.33203125" style="1" customWidth="1"/>
    <col min="7468" max="7468" width="20.88671875" style="1" customWidth="1"/>
    <col min="7469" max="7469" width="14.44140625" style="1" customWidth="1"/>
    <col min="7470" max="7470" width="15" style="1" customWidth="1"/>
    <col min="7471" max="7471" width="2.6640625" style="1" customWidth="1"/>
    <col min="7472" max="7472" width="11.6640625" style="1" customWidth="1"/>
    <col min="7473" max="7473" width="11.5546875" style="1" customWidth="1"/>
    <col min="7474" max="7474" width="2.33203125" style="1" customWidth="1"/>
    <col min="7475" max="7475" width="41" style="1" customWidth="1"/>
    <col min="7476" max="7476" width="14.33203125" style="1" customWidth="1"/>
    <col min="7477" max="7478" width="11.5546875" style="1" customWidth="1"/>
    <col min="7479" max="7479" width="21.88671875" style="1" customWidth="1"/>
    <col min="7480" max="7671" width="11.5546875" style="1"/>
    <col min="7672" max="7672" width="21.88671875" style="1" customWidth="1"/>
    <col min="7673" max="7673" width="13.88671875" style="1" customWidth="1"/>
    <col min="7674" max="7674" width="38.6640625" style="1" customWidth="1"/>
    <col min="7675" max="7675" width="3" style="1" bestFit="1" customWidth="1"/>
    <col min="7676" max="7676" width="32.33203125" style="1" customWidth="1"/>
    <col min="7677" max="7677" width="46.33203125" style="1" customWidth="1"/>
    <col min="7678" max="7678" width="19" style="1" customWidth="1"/>
    <col min="7679" max="7679" width="0" style="1" hidden="1" customWidth="1"/>
    <col min="7680" max="7680" width="17.6640625" style="1" customWidth="1"/>
    <col min="7681" max="7681" width="0" style="1" hidden="1" customWidth="1"/>
    <col min="7682" max="7682" width="22.33203125" style="1" customWidth="1"/>
    <col min="7683" max="7683" width="5.33203125" style="1" customWidth="1"/>
    <col min="7684" max="7684" width="36.33203125" style="1" customWidth="1"/>
    <col min="7685" max="7685" width="5.6640625" style="1" customWidth="1"/>
    <col min="7686" max="7686" width="0" style="1" hidden="1" customWidth="1"/>
    <col min="7687" max="7687" width="20.6640625" style="1" customWidth="1"/>
    <col min="7688" max="7688" width="4.88671875" style="1" customWidth="1"/>
    <col min="7689" max="7689" width="0" style="1" hidden="1" customWidth="1"/>
    <col min="7690" max="7690" width="24.6640625" style="1" customWidth="1"/>
    <col min="7691" max="7691" width="12.33203125" style="1" customWidth="1"/>
    <col min="7692" max="7692" width="0" style="1" hidden="1" customWidth="1"/>
    <col min="7693" max="7693" width="3.44140625" style="1" customWidth="1"/>
    <col min="7694" max="7694" width="0" style="1" hidden="1" customWidth="1"/>
    <col min="7695" max="7695" width="17.6640625" style="1" customWidth="1"/>
    <col min="7696" max="7696" width="3.44140625" style="1" customWidth="1"/>
    <col min="7697" max="7697" width="0" style="1" hidden="1" customWidth="1"/>
    <col min="7698" max="7698" width="23.6640625" style="1" customWidth="1"/>
    <col min="7699" max="7699" width="10" style="1" customWidth="1"/>
    <col min="7700" max="7700" width="0" style="1" hidden="1" customWidth="1"/>
    <col min="7701" max="7702" width="14.6640625" style="1" customWidth="1"/>
    <col min="7703" max="7703" width="12.88671875" style="1" customWidth="1"/>
    <col min="7704" max="7704" width="3.33203125" style="1" customWidth="1"/>
    <col min="7705" max="7705" width="30.33203125" style="1" customWidth="1"/>
    <col min="7706" max="7706" width="5" style="1" customWidth="1"/>
    <col min="7707" max="7707" width="0" style="1" hidden="1" customWidth="1"/>
    <col min="7708" max="7708" width="14.33203125" style="1" customWidth="1"/>
    <col min="7709" max="7709" width="5.6640625" style="1" customWidth="1"/>
    <col min="7710" max="7710" width="0" style="1" hidden="1" customWidth="1"/>
    <col min="7711" max="7711" width="17.33203125" style="1" customWidth="1"/>
    <col min="7712" max="7712" width="12.6640625" style="1" customWidth="1"/>
    <col min="7713" max="7713" width="0" style="1" hidden="1" customWidth="1"/>
    <col min="7714" max="7714" width="5.33203125" style="1" customWidth="1"/>
    <col min="7715" max="7715" width="0" style="1" hidden="1" customWidth="1"/>
    <col min="7716" max="7716" width="17" style="1" customWidth="1"/>
    <col min="7717" max="7717" width="6.33203125" style="1" customWidth="1"/>
    <col min="7718" max="7718" width="0" style="1" hidden="1" customWidth="1"/>
    <col min="7719" max="7719" width="14.33203125" style="1" customWidth="1"/>
    <col min="7720" max="7720" width="7.5546875" style="1" customWidth="1"/>
    <col min="7721" max="7721" width="0" style="1" hidden="1" customWidth="1"/>
    <col min="7722" max="7723" width="14.33203125" style="1" customWidth="1"/>
    <col min="7724" max="7724" width="20.88671875" style="1" customWidth="1"/>
    <col min="7725" max="7725" width="14.44140625" style="1" customWidth="1"/>
    <col min="7726" max="7726" width="15" style="1" customWidth="1"/>
    <col min="7727" max="7727" width="2.6640625" style="1" customWidth="1"/>
    <col min="7728" max="7728" width="11.6640625" style="1" customWidth="1"/>
    <col min="7729" max="7729" width="11.5546875" style="1" customWidth="1"/>
    <col min="7730" max="7730" width="2.33203125" style="1" customWidth="1"/>
    <col min="7731" max="7731" width="41" style="1" customWidth="1"/>
    <col min="7732" max="7732" width="14.33203125" style="1" customWidth="1"/>
    <col min="7733" max="7734" width="11.5546875" style="1" customWidth="1"/>
    <col min="7735" max="7735" width="21.88671875" style="1" customWidth="1"/>
    <col min="7736" max="7927" width="11.5546875" style="1"/>
    <col min="7928" max="7928" width="21.88671875" style="1" customWidth="1"/>
    <col min="7929" max="7929" width="13.88671875" style="1" customWidth="1"/>
    <col min="7930" max="7930" width="38.6640625" style="1" customWidth="1"/>
    <col min="7931" max="7931" width="3" style="1" bestFit="1" customWidth="1"/>
    <col min="7932" max="7932" width="32.33203125" style="1" customWidth="1"/>
    <col min="7933" max="7933" width="46.33203125" style="1" customWidth="1"/>
    <col min="7934" max="7934" width="19" style="1" customWidth="1"/>
    <col min="7935" max="7935" width="0" style="1" hidden="1" customWidth="1"/>
    <col min="7936" max="7936" width="17.6640625" style="1" customWidth="1"/>
    <col min="7937" max="7937" width="0" style="1" hidden="1" customWidth="1"/>
    <col min="7938" max="7938" width="22.33203125" style="1" customWidth="1"/>
    <col min="7939" max="7939" width="5.33203125" style="1" customWidth="1"/>
    <col min="7940" max="7940" width="36.33203125" style="1" customWidth="1"/>
    <col min="7941" max="7941" width="5.6640625" style="1" customWidth="1"/>
    <col min="7942" max="7942" width="0" style="1" hidden="1" customWidth="1"/>
    <col min="7943" max="7943" width="20.6640625" style="1" customWidth="1"/>
    <col min="7944" max="7944" width="4.88671875" style="1" customWidth="1"/>
    <col min="7945" max="7945" width="0" style="1" hidden="1" customWidth="1"/>
    <col min="7946" max="7946" width="24.6640625" style="1" customWidth="1"/>
    <col min="7947" max="7947" width="12.33203125" style="1" customWidth="1"/>
    <col min="7948" max="7948" width="0" style="1" hidden="1" customWidth="1"/>
    <col min="7949" max="7949" width="3.44140625" style="1" customWidth="1"/>
    <col min="7950" max="7950" width="0" style="1" hidden="1" customWidth="1"/>
    <col min="7951" max="7951" width="17.6640625" style="1" customWidth="1"/>
    <col min="7952" max="7952" width="3.44140625" style="1" customWidth="1"/>
    <col min="7953" max="7953" width="0" style="1" hidden="1" customWidth="1"/>
    <col min="7954" max="7954" width="23.6640625" style="1" customWidth="1"/>
    <col min="7955" max="7955" width="10" style="1" customWidth="1"/>
    <col min="7956" max="7956" width="0" style="1" hidden="1" customWidth="1"/>
    <col min="7957" max="7958" width="14.6640625" style="1" customWidth="1"/>
    <col min="7959" max="7959" width="12.88671875" style="1" customWidth="1"/>
    <col min="7960" max="7960" width="3.33203125" style="1" customWidth="1"/>
    <col min="7961" max="7961" width="30.33203125" style="1" customWidth="1"/>
    <col min="7962" max="7962" width="5" style="1" customWidth="1"/>
    <col min="7963" max="7963" width="0" style="1" hidden="1" customWidth="1"/>
    <col min="7964" max="7964" width="14.33203125" style="1" customWidth="1"/>
    <col min="7965" max="7965" width="5.6640625" style="1" customWidth="1"/>
    <col min="7966" max="7966" width="0" style="1" hidden="1" customWidth="1"/>
    <col min="7967" max="7967" width="17.33203125" style="1" customWidth="1"/>
    <col min="7968" max="7968" width="12.6640625" style="1" customWidth="1"/>
    <col min="7969" max="7969" width="0" style="1" hidden="1" customWidth="1"/>
    <col min="7970" max="7970" width="5.33203125" style="1" customWidth="1"/>
    <col min="7971" max="7971" width="0" style="1" hidden="1" customWidth="1"/>
    <col min="7972" max="7972" width="17" style="1" customWidth="1"/>
    <col min="7973" max="7973" width="6.33203125" style="1" customWidth="1"/>
    <col min="7974" max="7974" width="0" style="1" hidden="1" customWidth="1"/>
    <col min="7975" max="7975" width="14.33203125" style="1" customWidth="1"/>
    <col min="7976" max="7976" width="7.5546875" style="1" customWidth="1"/>
    <col min="7977" max="7977" width="0" style="1" hidden="1" customWidth="1"/>
    <col min="7978" max="7979" width="14.33203125" style="1" customWidth="1"/>
    <col min="7980" max="7980" width="20.88671875" style="1" customWidth="1"/>
    <col min="7981" max="7981" width="14.44140625" style="1" customWidth="1"/>
    <col min="7982" max="7982" width="15" style="1" customWidth="1"/>
    <col min="7983" max="7983" width="2.6640625" style="1" customWidth="1"/>
    <col min="7984" max="7984" width="11.6640625" style="1" customWidth="1"/>
    <col min="7985" max="7985" width="11.5546875" style="1" customWidth="1"/>
    <col min="7986" max="7986" width="2.33203125" style="1" customWidth="1"/>
    <col min="7987" max="7987" width="41" style="1" customWidth="1"/>
    <col min="7988" max="7988" width="14.33203125" style="1" customWidth="1"/>
    <col min="7989" max="7990" width="11.5546875" style="1" customWidth="1"/>
    <col min="7991" max="7991" width="21.88671875" style="1" customWidth="1"/>
    <col min="7992" max="8183" width="11.5546875" style="1"/>
    <col min="8184" max="8184" width="21.88671875" style="1" customWidth="1"/>
    <col min="8185" max="8185" width="13.88671875" style="1" customWidth="1"/>
    <col min="8186" max="8186" width="38.6640625" style="1" customWidth="1"/>
    <col min="8187" max="8187" width="3" style="1" bestFit="1" customWidth="1"/>
    <col min="8188" max="8188" width="32.33203125" style="1" customWidth="1"/>
    <col min="8189" max="8189" width="46.33203125" style="1" customWidth="1"/>
    <col min="8190" max="8190" width="19" style="1" customWidth="1"/>
    <col min="8191" max="8191" width="0" style="1" hidden="1" customWidth="1"/>
    <col min="8192" max="8192" width="17.6640625" style="1" customWidth="1"/>
    <col min="8193" max="8193" width="0" style="1" hidden="1" customWidth="1"/>
    <col min="8194" max="8194" width="22.33203125" style="1" customWidth="1"/>
    <col min="8195" max="8195" width="5.33203125" style="1" customWidth="1"/>
    <col min="8196" max="8196" width="36.33203125" style="1" customWidth="1"/>
    <col min="8197" max="8197" width="5.6640625" style="1" customWidth="1"/>
    <col min="8198" max="8198" width="0" style="1" hidden="1" customWidth="1"/>
    <col min="8199" max="8199" width="20.6640625" style="1" customWidth="1"/>
    <col min="8200" max="8200" width="4.88671875" style="1" customWidth="1"/>
    <col min="8201" max="8201" width="0" style="1" hidden="1" customWidth="1"/>
    <col min="8202" max="8202" width="24.6640625" style="1" customWidth="1"/>
    <col min="8203" max="8203" width="12.33203125" style="1" customWidth="1"/>
    <col min="8204" max="8204" width="0" style="1" hidden="1" customWidth="1"/>
    <col min="8205" max="8205" width="3.44140625" style="1" customWidth="1"/>
    <col min="8206" max="8206" width="0" style="1" hidden="1" customWidth="1"/>
    <col min="8207" max="8207" width="17.6640625" style="1" customWidth="1"/>
    <col min="8208" max="8208" width="3.44140625" style="1" customWidth="1"/>
    <col min="8209" max="8209" width="0" style="1" hidden="1" customWidth="1"/>
    <col min="8210" max="8210" width="23.6640625" style="1" customWidth="1"/>
    <col min="8211" max="8211" width="10" style="1" customWidth="1"/>
    <col min="8212" max="8212" width="0" style="1" hidden="1" customWidth="1"/>
    <col min="8213" max="8214" width="14.6640625" style="1" customWidth="1"/>
    <col min="8215" max="8215" width="12.88671875" style="1" customWidth="1"/>
    <col min="8216" max="8216" width="3.33203125" style="1" customWidth="1"/>
    <col min="8217" max="8217" width="30.33203125" style="1" customWidth="1"/>
    <col min="8218" max="8218" width="5" style="1" customWidth="1"/>
    <col min="8219" max="8219" width="0" style="1" hidden="1" customWidth="1"/>
    <col min="8220" max="8220" width="14.33203125" style="1" customWidth="1"/>
    <col min="8221" max="8221" width="5.6640625" style="1" customWidth="1"/>
    <col min="8222" max="8222" width="0" style="1" hidden="1" customWidth="1"/>
    <col min="8223" max="8223" width="17.33203125" style="1" customWidth="1"/>
    <col min="8224" max="8224" width="12.6640625" style="1" customWidth="1"/>
    <col min="8225" max="8225" width="0" style="1" hidden="1" customWidth="1"/>
    <col min="8226" max="8226" width="5.33203125" style="1" customWidth="1"/>
    <col min="8227" max="8227" width="0" style="1" hidden="1" customWidth="1"/>
    <col min="8228" max="8228" width="17" style="1" customWidth="1"/>
    <col min="8229" max="8229" width="6.33203125" style="1" customWidth="1"/>
    <col min="8230" max="8230" width="0" style="1" hidden="1" customWidth="1"/>
    <col min="8231" max="8231" width="14.33203125" style="1" customWidth="1"/>
    <col min="8232" max="8232" width="7.5546875" style="1" customWidth="1"/>
    <col min="8233" max="8233" width="0" style="1" hidden="1" customWidth="1"/>
    <col min="8234" max="8235" width="14.33203125" style="1" customWidth="1"/>
    <col min="8236" max="8236" width="20.88671875" style="1" customWidth="1"/>
    <col min="8237" max="8237" width="14.44140625" style="1" customWidth="1"/>
    <col min="8238" max="8238" width="15" style="1" customWidth="1"/>
    <col min="8239" max="8239" width="2.6640625" style="1" customWidth="1"/>
    <col min="8240" max="8240" width="11.6640625" style="1" customWidth="1"/>
    <col min="8241" max="8241" width="11.5546875" style="1" customWidth="1"/>
    <col min="8242" max="8242" width="2.33203125" style="1" customWidth="1"/>
    <col min="8243" max="8243" width="41" style="1" customWidth="1"/>
    <col min="8244" max="8244" width="14.33203125" style="1" customWidth="1"/>
    <col min="8245" max="8246" width="11.5546875" style="1" customWidth="1"/>
    <col min="8247" max="8247" width="21.88671875" style="1" customWidth="1"/>
    <col min="8248" max="8439" width="11.5546875" style="1"/>
    <col min="8440" max="8440" width="21.88671875" style="1" customWidth="1"/>
    <col min="8441" max="8441" width="13.88671875" style="1" customWidth="1"/>
    <col min="8442" max="8442" width="38.6640625" style="1" customWidth="1"/>
    <col min="8443" max="8443" width="3" style="1" bestFit="1" customWidth="1"/>
    <col min="8444" max="8444" width="32.33203125" style="1" customWidth="1"/>
    <col min="8445" max="8445" width="46.33203125" style="1" customWidth="1"/>
    <col min="8446" max="8446" width="19" style="1" customWidth="1"/>
    <col min="8447" max="8447" width="0" style="1" hidden="1" customWidth="1"/>
    <col min="8448" max="8448" width="17.6640625" style="1" customWidth="1"/>
    <col min="8449" max="8449" width="0" style="1" hidden="1" customWidth="1"/>
    <col min="8450" max="8450" width="22.33203125" style="1" customWidth="1"/>
    <col min="8451" max="8451" width="5.33203125" style="1" customWidth="1"/>
    <col min="8452" max="8452" width="36.33203125" style="1" customWidth="1"/>
    <col min="8453" max="8453" width="5.6640625" style="1" customWidth="1"/>
    <col min="8454" max="8454" width="0" style="1" hidden="1" customWidth="1"/>
    <col min="8455" max="8455" width="20.6640625" style="1" customWidth="1"/>
    <col min="8456" max="8456" width="4.88671875" style="1" customWidth="1"/>
    <col min="8457" max="8457" width="0" style="1" hidden="1" customWidth="1"/>
    <col min="8458" max="8458" width="24.6640625" style="1" customWidth="1"/>
    <col min="8459" max="8459" width="12.33203125" style="1" customWidth="1"/>
    <col min="8460" max="8460" width="0" style="1" hidden="1" customWidth="1"/>
    <col min="8461" max="8461" width="3.44140625" style="1" customWidth="1"/>
    <col min="8462" max="8462" width="0" style="1" hidden="1" customWidth="1"/>
    <col min="8463" max="8463" width="17.6640625" style="1" customWidth="1"/>
    <col min="8464" max="8464" width="3.44140625" style="1" customWidth="1"/>
    <col min="8465" max="8465" width="0" style="1" hidden="1" customWidth="1"/>
    <col min="8466" max="8466" width="23.6640625" style="1" customWidth="1"/>
    <col min="8467" max="8467" width="10" style="1" customWidth="1"/>
    <col min="8468" max="8468" width="0" style="1" hidden="1" customWidth="1"/>
    <col min="8469" max="8470" width="14.6640625" style="1" customWidth="1"/>
    <col min="8471" max="8471" width="12.88671875" style="1" customWidth="1"/>
    <col min="8472" max="8472" width="3.33203125" style="1" customWidth="1"/>
    <col min="8473" max="8473" width="30.33203125" style="1" customWidth="1"/>
    <col min="8474" max="8474" width="5" style="1" customWidth="1"/>
    <col min="8475" max="8475" width="0" style="1" hidden="1" customWidth="1"/>
    <col min="8476" max="8476" width="14.33203125" style="1" customWidth="1"/>
    <col min="8477" max="8477" width="5.6640625" style="1" customWidth="1"/>
    <col min="8478" max="8478" width="0" style="1" hidden="1" customWidth="1"/>
    <col min="8479" max="8479" width="17.33203125" style="1" customWidth="1"/>
    <col min="8480" max="8480" width="12.6640625" style="1" customWidth="1"/>
    <col min="8481" max="8481" width="0" style="1" hidden="1" customWidth="1"/>
    <col min="8482" max="8482" width="5.33203125" style="1" customWidth="1"/>
    <col min="8483" max="8483" width="0" style="1" hidden="1" customWidth="1"/>
    <col min="8484" max="8484" width="17" style="1" customWidth="1"/>
    <col min="8485" max="8485" width="6.33203125" style="1" customWidth="1"/>
    <col min="8486" max="8486" width="0" style="1" hidden="1" customWidth="1"/>
    <col min="8487" max="8487" width="14.33203125" style="1" customWidth="1"/>
    <col min="8488" max="8488" width="7.5546875" style="1" customWidth="1"/>
    <col min="8489" max="8489" width="0" style="1" hidden="1" customWidth="1"/>
    <col min="8490" max="8491" width="14.33203125" style="1" customWidth="1"/>
    <col min="8492" max="8492" width="20.88671875" style="1" customWidth="1"/>
    <col min="8493" max="8493" width="14.44140625" style="1" customWidth="1"/>
    <col min="8494" max="8494" width="15" style="1" customWidth="1"/>
    <col min="8495" max="8495" width="2.6640625" style="1" customWidth="1"/>
    <col min="8496" max="8496" width="11.6640625" style="1" customWidth="1"/>
    <col min="8497" max="8497" width="11.5546875" style="1" customWidth="1"/>
    <col min="8498" max="8498" width="2.33203125" style="1" customWidth="1"/>
    <col min="8499" max="8499" width="41" style="1" customWidth="1"/>
    <col min="8500" max="8500" width="14.33203125" style="1" customWidth="1"/>
    <col min="8501" max="8502" width="11.5546875" style="1" customWidth="1"/>
    <col min="8503" max="8503" width="21.88671875" style="1" customWidth="1"/>
    <col min="8504" max="8695" width="11.5546875" style="1"/>
    <col min="8696" max="8696" width="21.88671875" style="1" customWidth="1"/>
    <col min="8697" max="8697" width="13.88671875" style="1" customWidth="1"/>
    <col min="8698" max="8698" width="38.6640625" style="1" customWidth="1"/>
    <col min="8699" max="8699" width="3" style="1" bestFit="1" customWidth="1"/>
    <col min="8700" max="8700" width="32.33203125" style="1" customWidth="1"/>
    <col min="8701" max="8701" width="46.33203125" style="1" customWidth="1"/>
    <col min="8702" max="8702" width="19" style="1" customWidth="1"/>
    <col min="8703" max="8703" width="0" style="1" hidden="1" customWidth="1"/>
    <col min="8704" max="8704" width="17.6640625" style="1" customWidth="1"/>
    <col min="8705" max="8705" width="0" style="1" hidden="1" customWidth="1"/>
    <col min="8706" max="8706" width="22.33203125" style="1" customWidth="1"/>
    <col min="8707" max="8707" width="5.33203125" style="1" customWidth="1"/>
    <col min="8708" max="8708" width="36.33203125" style="1" customWidth="1"/>
    <col min="8709" max="8709" width="5.6640625" style="1" customWidth="1"/>
    <col min="8710" max="8710" width="0" style="1" hidden="1" customWidth="1"/>
    <col min="8711" max="8711" width="20.6640625" style="1" customWidth="1"/>
    <col min="8712" max="8712" width="4.88671875" style="1" customWidth="1"/>
    <col min="8713" max="8713" width="0" style="1" hidden="1" customWidth="1"/>
    <col min="8714" max="8714" width="24.6640625" style="1" customWidth="1"/>
    <col min="8715" max="8715" width="12.33203125" style="1" customWidth="1"/>
    <col min="8716" max="8716" width="0" style="1" hidden="1" customWidth="1"/>
    <col min="8717" max="8717" width="3.44140625" style="1" customWidth="1"/>
    <col min="8718" max="8718" width="0" style="1" hidden="1" customWidth="1"/>
    <col min="8719" max="8719" width="17.6640625" style="1" customWidth="1"/>
    <col min="8720" max="8720" width="3.44140625" style="1" customWidth="1"/>
    <col min="8721" max="8721" width="0" style="1" hidden="1" customWidth="1"/>
    <col min="8722" max="8722" width="23.6640625" style="1" customWidth="1"/>
    <col min="8723" max="8723" width="10" style="1" customWidth="1"/>
    <col min="8724" max="8724" width="0" style="1" hidden="1" customWidth="1"/>
    <col min="8725" max="8726" width="14.6640625" style="1" customWidth="1"/>
    <col min="8727" max="8727" width="12.88671875" style="1" customWidth="1"/>
    <col min="8728" max="8728" width="3.33203125" style="1" customWidth="1"/>
    <col min="8729" max="8729" width="30.33203125" style="1" customWidth="1"/>
    <col min="8730" max="8730" width="5" style="1" customWidth="1"/>
    <col min="8731" max="8731" width="0" style="1" hidden="1" customWidth="1"/>
    <col min="8732" max="8732" width="14.33203125" style="1" customWidth="1"/>
    <col min="8733" max="8733" width="5.6640625" style="1" customWidth="1"/>
    <col min="8734" max="8734" width="0" style="1" hidden="1" customWidth="1"/>
    <col min="8735" max="8735" width="17.33203125" style="1" customWidth="1"/>
    <col min="8736" max="8736" width="12.6640625" style="1" customWidth="1"/>
    <col min="8737" max="8737" width="0" style="1" hidden="1" customWidth="1"/>
    <col min="8738" max="8738" width="5.33203125" style="1" customWidth="1"/>
    <col min="8739" max="8739" width="0" style="1" hidden="1" customWidth="1"/>
    <col min="8740" max="8740" width="17" style="1" customWidth="1"/>
    <col min="8741" max="8741" width="6.33203125" style="1" customWidth="1"/>
    <col min="8742" max="8742" width="0" style="1" hidden="1" customWidth="1"/>
    <col min="8743" max="8743" width="14.33203125" style="1" customWidth="1"/>
    <col min="8744" max="8744" width="7.5546875" style="1" customWidth="1"/>
    <col min="8745" max="8745" width="0" style="1" hidden="1" customWidth="1"/>
    <col min="8746" max="8747" width="14.33203125" style="1" customWidth="1"/>
    <col min="8748" max="8748" width="20.88671875" style="1" customWidth="1"/>
    <col min="8749" max="8749" width="14.44140625" style="1" customWidth="1"/>
    <col min="8750" max="8750" width="15" style="1" customWidth="1"/>
    <col min="8751" max="8751" width="2.6640625" style="1" customWidth="1"/>
    <col min="8752" max="8752" width="11.6640625" style="1" customWidth="1"/>
    <col min="8753" max="8753" width="11.5546875" style="1" customWidth="1"/>
    <col min="8754" max="8754" width="2.33203125" style="1" customWidth="1"/>
    <col min="8755" max="8755" width="41" style="1" customWidth="1"/>
    <col min="8756" max="8756" width="14.33203125" style="1" customWidth="1"/>
    <col min="8757" max="8758" width="11.5546875" style="1" customWidth="1"/>
    <col min="8759" max="8759" width="21.88671875" style="1" customWidth="1"/>
    <col min="8760" max="8951" width="11.5546875" style="1"/>
    <col min="8952" max="8952" width="21.88671875" style="1" customWidth="1"/>
    <col min="8953" max="8953" width="13.88671875" style="1" customWidth="1"/>
    <col min="8954" max="8954" width="38.6640625" style="1" customWidth="1"/>
    <col min="8955" max="8955" width="3" style="1" bestFit="1" customWidth="1"/>
    <col min="8956" max="8956" width="32.33203125" style="1" customWidth="1"/>
    <col min="8957" max="8957" width="46.33203125" style="1" customWidth="1"/>
    <col min="8958" max="8958" width="19" style="1" customWidth="1"/>
    <col min="8959" max="8959" width="0" style="1" hidden="1" customWidth="1"/>
    <col min="8960" max="8960" width="17.6640625" style="1" customWidth="1"/>
    <col min="8961" max="8961" width="0" style="1" hidden="1" customWidth="1"/>
    <col min="8962" max="8962" width="22.33203125" style="1" customWidth="1"/>
    <col min="8963" max="8963" width="5.33203125" style="1" customWidth="1"/>
    <col min="8964" max="8964" width="36.33203125" style="1" customWidth="1"/>
    <col min="8965" max="8965" width="5.6640625" style="1" customWidth="1"/>
    <col min="8966" max="8966" width="0" style="1" hidden="1" customWidth="1"/>
    <col min="8967" max="8967" width="20.6640625" style="1" customWidth="1"/>
    <col min="8968" max="8968" width="4.88671875" style="1" customWidth="1"/>
    <col min="8969" max="8969" width="0" style="1" hidden="1" customWidth="1"/>
    <col min="8970" max="8970" width="24.6640625" style="1" customWidth="1"/>
    <col min="8971" max="8971" width="12.33203125" style="1" customWidth="1"/>
    <col min="8972" max="8972" width="0" style="1" hidden="1" customWidth="1"/>
    <col min="8973" max="8973" width="3.44140625" style="1" customWidth="1"/>
    <col min="8974" max="8974" width="0" style="1" hidden="1" customWidth="1"/>
    <col min="8975" max="8975" width="17.6640625" style="1" customWidth="1"/>
    <col min="8976" max="8976" width="3.44140625" style="1" customWidth="1"/>
    <col min="8977" max="8977" width="0" style="1" hidden="1" customWidth="1"/>
    <col min="8978" max="8978" width="23.6640625" style="1" customWidth="1"/>
    <col min="8979" max="8979" width="10" style="1" customWidth="1"/>
    <col min="8980" max="8980" width="0" style="1" hidden="1" customWidth="1"/>
    <col min="8981" max="8982" width="14.6640625" style="1" customWidth="1"/>
    <col min="8983" max="8983" width="12.88671875" style="1" customWidth="1"/>
    <col min="8984" max="8984" width="3.33203125" style="1" customWidth="1"/>
    <col min="8985" max="8985" width="30.33203125" style="1" customWidth="1"/>
    <col min="8986" max="8986" width="5" style="1" customWidth="1"/>
    <col min="8987" max="8987" width="0" style="1" hidden="1" customWidth="1"/>
    <col min="8988" max="8988" width="14.33203125" style="1" customWidth="1"/>
    <col min="8989" max="8989" width="5.6640625" style="1" customWidth="1"/>
    <col min="8990" max="8990" width="0" style="1" hidden="1" customWidth="1"/>
    <col min="8991" max="8991" width="17.33203125" style="1" customWidth="1"/>
    <col min="8992" max="8992" width="12.6640625" style="1" customWidth="1"/>
    <col min="8993" max="8993" width="0" style="1" hidden="1" customWidth="1"/>
    <col min="8994" max="8994" width="5.33203125" style="1" customWidth="1"/>
    <col min="8995" max="8995" width="0" style="1" hidden="1" customWidth="1"/>
    <col min="8996" max="8996" width="17" style="1" customWidth="1"/>
    <col min="8997" max="8997" width="6.33203125" style="1" customWidth="1"/>
    <col min="8998" max="8998" width="0" style="1" hidden="1" customWidth="1"/>
    <col min="8999" max="8999" width="14.33203125" style="1" customWidth="1"/>
    <col min="9000" max="9000" width="7.5546875" style="1" customWidth="1"/>
    <col min="9001" max="9001" width="0" style="1" hidden="1" customWidth="1"/>
    <col min="9002" max="9003" width="14.33203125" style="1" customWidth="1"/>
    <col min="9004" max="9004" width="20.88671875" style="1" customWidth="1"/>
    <col min="9005" max="9005" width="14.44140625" style="1" customWidth="1"/>
    <col min="9006" max="9006" width="15" style="1" customWidth="1"/>
    <col min="9007" max="9007" width="2.6640625" style="1" customWidth="1"/>
    <col min="9008" max="9008" width="11.6640625" style="1" customWidth="1"/>
    <col min="9009" max="9009" width="11.5546875" style="1" customWidth="1"/>
    <col min="9010" max="9010" width="2.33203125" style="1" customWidth="1"/>
    <col min="9011" max="9011" width="41" style="1" customWidth="1"/>
    <col min="9012" max="9012" width="14.33203125" style="1" customWidth="1"/>
    <col min="9013" max="9014" width="11.5546875" style="1" customWidth="1"/>
    <col min="9015" max="9015" width="21.88671875" style="1" customWidth="1"/>
    <col min="9016" max="9207" width="11.5546875" style="1"/>
    <col min="9208" max="9208" width="21.88671875" style="1" customWidth="1"/>
    <col min="9209" max="9209" width="13.88671875" style="1" customWidth="1"/>
    <col min="9210" max="9210" width="38.6640625" style="1" customWidth="1"/>
    <col min="9211" max="9211" width="3" style="1" bestFit="1" customWidth="1"/>
    <col min="9212" max="9212" width="32.33203125" style="1" customWidth="1"/>
    <col min="9213" max="9213" width="46.33203125" style="1" customWidth="1"/>
    <col min="9214" max="9214" width="19" style="1" customWidth="1"/>
    <col min="9215" max="9215" width="0" style="1" hidden="1" customWidth="1"/>
    <col min="9216" max="9216" width="17.6640625" style="1" customWidth="1"/>
    <col min="9217" max="9217" width="0" style="1" hidden="1" customWidth="1"/>
    <col min="9218" max="9218" width="22.33203125" style="1" customWidth="1"/>
    <col min="9219" max="9219" width="5.33203125" style="1" customWidth="1"/>
    <col min="9220" max="9220" width="36.33203125" style="1" customWidth="1"/>
    <col min="9221" max="9221" width="5.6640625" style="1" customWidth="1"/>
    <col min="9222" max="9222" width="0" style="1" hidden="1" customWidth="1"/>
    <col min="9223" max="9223" width="20.6640625" style="1" customWidth="1"/>
    <col min="9224" max="9224" width="4.88671875" style="1" customWidth="1"/>
    <col min="9225" max="9225" width="0" style="1" hidden="1" customWidth="1"/>
    <col min="9226" max="9226" width="24.6640625" style="1" customWidth="1"/>
    <col min="9227" max="9227" width="12.33203125" style="1" customWidth="1"/>
    <col min="9228" max="9228" width="0" style="1" hidden="1" customWidth="1"/>
    <col min="9229" max="9229" width="3.44140625" style="1" customWidth="1"/>
    <col min="9230" max="9230" width="0" style="1" hidden="1" customWidth="1"/>
    <col min="9231" max="9231" width="17.6640625" style="1" customWidth="1"/>
    <col min="9232" max="9232" width="3.44140625" style="1" customWidth="1"/>
    <col min="9233" max="9233" width="0" style="1" hidden="1" customWidth="1"/>
    <col min="9234" max="9234" width="23.6640625" style="1" customWidth="1"/>
    <col min="9235" max="9235" width="10" style="1" customWidth="1"/>
    <col min="9236" max="9236" width="0" style="1" hidden="1" customWidth="1"/>
    <col min="9237" max="9238" width="14.6640625" style="1" customWidth="1"/>
    <col min="9239" max="9239" width="12.88671875" style="1" customWidth="1"/>
    <col min="9240" max="9240" width="3.33203125" style="1" customWidth="1"/>
    <col min="9241" max="9241" width="30.33203125" style="1" customWidth="1"/>
    <col min="9242" max="9242" width="5" style="1" customWidth="1"/>
    <col min="9243" max="9243" width="0" style="1" hidden="1" customWidth="1"/>
    <col min="9244" max="9244" width="14.33203125" style="1" customWidth="1"/>
    <col min="9245" max="9245" width="5.6640625" style="1" customWidth="1"/>
    <col min="9246" max="9246" width="0" style="1" hidden="1" customWidth="1"/>
    <col min="9247" max="9247" width="17.33203125" style="1" customWidth="1"/>
    <col min="9248" max="9248" width="12.6640625" style="1" customWidth="1"/>
    <col min="9249" max="9249" width="0" style="1" hidden="1" customWidth="1"/>
    <col min="9250" max="9250" width="5.33203125" style="1" customWidth="1"/>
    <col min="9251" max="9251" width="0" style="1" hidden="1" customWidth="1"/>
    <col min="9252" max="9252" width="17" style="1" customWidth="1"/>
    <col min="9253" max="9253" width="6.33203125" style="1" customWidth="1"/>
    <col min="9254" max="9254" width="0" style="1" hidden="1" customWidth="1"/>
    <col min="9255" max="9255" width="14.33203125" style="1" customWidth="1"/>
    <col min="9256" max="9256" width="7.5546875" style="1" customWidth="1"/>
    <col min="9257" max="9257" width="0" style="1" hidden="1" customWidth="1"/>
    <col min="9258" max="9259" width="14.33203125" style="1" customWidth="1"/>
    <col min="9260" max="9260" width="20.88671875" style="1" customWidth="1"/>
    <col min="9261" max="9261" width="14.44140625" style="1" customWidth="1"/>
    <col min="9262" max="9262" width="15" style="1" customWidth="1"/>
    <col min="9263" max="9263" width="2.6640625" style="1" customWidth="1"/>
    <col min="9264" max="9264" width="11.6640625" style="1" customWidth="1"/>
    <col min="9265" max="9265" width="11.5546875" style="1" customWidth="1"/>
    <col min="9266" max="9266" width="2.33203125" style="1" customWidth="1"/>
    <col min="9267" max="9267" width="41" style="1" customWidth="1"/>
    <col min="9268" max="9268" width="14.33203125" style="1" customWidth="1"/>
    <col min="9269" max="9270" width="11.5546875" style="1" customWidth="1"/>
    <col min="9271" max="9271" width="21.88671875" style="1" customWidth="1"/>
    <col min="9272" max="9463" width="11.5546875" style="1"/>
    <col min="9464" max="9464" width="21.88671875" style="1" customWidth="1"/>
    <col min="9465" max="9465" width="13.88671875" style="1" customWidth="1"/>
    <col min="9466" max="9466" width="38.6640625" style="1" customWidth="1"/>
    <col min="9467" max="9467" width="3" style="1" bestFit="1" customWidth="1"/>
    <col min="9468" max="9468" width="32.33203125" style="1" customWidth="1"/>
    <col min="9469" max="9469" width="46.33203125" style="1" customWidth="1"/>
    <col min="9470" max="9470" width="19" style="1" customWidth="1"/>
    <col min="9471" max="9471" width="0" style="1" hidden="1" customWidth="1"/>
    <col min="9472" max="9472" width="17.6640625" style="1" customWidth="1"/>
    <col min="9473" max="9473" width="0" style="1" hidden="1" customWidth="1"/>
    <col min="9474" max="9474" width="22.33203125" style="1" customWidth="1"/>
    <col min="9475" max="9475" width="5.33203125" style="1" customWidth="1"/>
    <col min="9476" max="9476" width="36.33203125" style="1" customWidth="1"/>
    <col min="9477" max="9477" width="5.6640625" style="1" customWidth="1"/>
    <col min="9478" max="9478" width="0" style="1" hidden="1" customWidth="1"/>
    <col min="9479" max="9479" width="20.6640625" style="1" customWidth="1"/>
    <col min="9480" max="9480" width="4.88671875" style="1" customWidth="1"/>
    <col min="9481" max="9481" width="0" style="1" hidden="1" customWidth="1"/>
    <col min="9482" max="9482" width="24.6640625" style="1" customWidth="1"/>
    <col min="9483" max="9483" width="12.33203125" style="1" customWidth="1"/>
    <col min="9484" max="9484" width="0" style="1" hidden="1" customWidth="1"/>
    <col min="9485" max="9485" width="3.44140625" style="1" customWidth="1"/>
    <col min="9486" max="9486" width="0" style="1" hidden="1" customWidth="1"/>
    <col min="9487" max="9487" width="17.6640625" style="1" customWidth="1"/>
    <col min="9488" max="9488" width="3.44140625" style="1" customWidth="1"/>
    <col min="9489" max="9489" width="0" style="1" hidden="1" customWidth="1"/>
    <col min="9490" max="9490" width="23.6640625" style="1" customWidth="1"/>
    <col min="9491" max="9491" width="10" style="1" customWidth="1"/>
    <col min="9492" max="9492" width="0" style="1" hidden="1" customWidth="1"/>
    <col min="9493" max="9494" width="14.6640625" style="1" customWidth="1"/>
    <col min="9495" max="9495" width="12.88671875" style="1" customWidth="1"/>
    <col min="9496" max="9496" width="3.33203125" style="1" customWidth="1"/>
    <col min="9497" max="9497" width="30.33203125" style="1" customWidth="1"/>
    <col min="9498" max="9498" width="5" style="1" customWidth="1"/>
    <col min="9499" max="9499" width="0" style="1" hidden="1" customWidth="1"/>
    <col min="9500" max="9500" width="14.33203125" style="1" customWidth="1"/>
    <col min="9501" max="9501" width="5.6640625" style="1" customWidth="1"/>
    <col min="9502" max="9502" width="0" style="1" hidden="1" customWidth="1"/>
    <col min="9503" max="9503" width="17.33203125" style="1" customWidth="1"/>
    <col min="9504" max="9504" width="12.6640625" style="1" customWidth="1"/>
    <col min="9505" max="9505" width="0" style="1" hidden="1" customWidth="1"/>
    <col min="9506" max="9506" width="5.33203125" style="1" customWidth="1"/>
    <col min="9507" max="9507" width="0" style="1" hidden="1" customWidth="1"/>
    <col min="9508" max="9508" width="17" style="1" customWidth="1"/>
    <col min="9509" max="9509" width="6.33203125" style="1" customWidth="1"/>
    <col min="9510" max="9510" width="0" style="1" hidden="1" customWidth="1"/>
    <col min="9511" max="9511" width="14.33203125" style="1" customWidth="1"/>
    <col min="9512" max="9512" width="7.5546875" style="1" customWidth="1"/>
    <col min="9513" max="9513" width="0" style="1" hidden="1" customWidth="1"/>
    <col min="9514" max="9515" width="14.33203125" style="1" customWidth="1"/>
    <col min="9516" max="9516" width="20.88671875" style="1" customWidth="1"/>
    <col min="9517" max="9517" width="14.44140625" style="1" customWidth="1"/>
    <col min="9518" max="9518" width="15" style="1" customWidth="1"/>
    <col min="9519" max="9519" width="2.6640625" style="1" customWidth="1"/>
    <col min="9520" max="9520" width="11.6640625" style="1" customWidth="1"/>
    <col min="9521" max="9521" width="11.5546875" style="1" customWidth="1"/>
    <col min="9522" max="9522" width="2.33203125" style="1" customWidth="1"/>
    <col min="9523" max="9523" width="41" style="1" customWidth="1"/>
    <col min="9524" max="9524" width="14.33203125" style="1" customWidth="1"/>
    <col min="9525" max="9526" width="11.5546875" style="1" customWidth="1"/>
    <col min="9527" max="9527" width="21.88671875" style="1" customWidth="1"/>
    <col min="9528" max="9719" width="11.5546875" style="1"/>
    <col min="9720" max="9720" width="21.88671875" style="1" customWidth="1"/>
    <col min="9721" max="9721" width="13.88671875" style="1" customWidth="1"/>
    <col min="9722" max="9722" width="38.6640625" style="1" customWidth="1"/>
    <col min="9723" max="9723" width="3" style="1" bestFit="1" customWidth="1"/>
    <col min="9724" max="9724" width="32.33203125" style="1" customWidth="1"/>
    <col min="9725" max="9725" width="46.33203125" style="1" customWidth="1"/>
    <col min="9726" max="9726" width="19" style="1" customWidth="1"/>
    <col min="9727" max="9727" width="0" style="1" hidden="1" customWidth="1"/>
    <col min="9728" max="9728" width="17.6640625" style="1" customWidth="1"/>
    <col min="9729" max="9729" width="0" style="1" hidden="1" customWidth="1"/>
    <col min="9730" max="9730" width="22.33203125" style="1" customWidth="1"/>
    <col min="9731" max="9731" width="5.33203125" style="1" customWidth="1"/>
    <col min="9732" max="9732" width="36.33203125" style="1" customWidth="1"/>
    <col min="9733" max="9733" width="5.6640625" style="1" customWidth="1"/>
    <col min="9734" max="9734" width="0" style="1" hidden="1" customWidth="1"/>
    <col min="9735" max="9735" width="20.6640625" style="1" customWidth="1"/>
    <col min="9736" max="9736" width="4.88671875" style="1" customWidth="1"/>
    <col min="9737" max="9737" width="0" style="1" hidden="1" customWidth="1"/>
    <col min="9738" max="9738" width="24.6640625" style="1" customWidth="1"/>
    <col min="9739" max="9739" width="12.33203125" style="1" customWidth="1"/>
    <col min="9740" max="9740" width="0" style="1" hidden="1" customWidth="1"/>
    <col min="9741" max="9741" width="3.44140625" style="1" customWidth="1"/>
    <col min="9742" max="9742" width="0" style="1" hidden="1" customWidth="1"/>
    <col min="9743" max="9743" width="17.6640625" style="1" customWidth="1"/>
    <col min="9744" max="9744" width="3.44140625" style="1" customWidth="1"/>
    <col min="9745" max="9745" width="0" style="1" hidden="1" customWidth="1"/>
    <col min="9746" max="9746" width="23.6640625" style="1" customWidth="1"/>
    <col min="9747" max="9747" width="10" style="1" customWidth="1"/>
    <col min="9748" max="9748" width="0" style="1" hidden="1" customWidth="1"/>
    <col min="9749" max="9750" width="14.6640625" style="1" customWidth="1"/>
    <col min="9751" max="9751" width="12.88671875" style="1" customWidth="1"/>
    <col min="9752" max="9752" width="3.33203125" style="1" customWidth="1"/>
    <col min="9753" max="9753" width="30.33203125" style="1" customWidth="1"/>
    <col min="9754" max="9754" width="5" style="1" customWidth="1"/>
    <col min="9755" max="9755" width="0" style="1" hidden="1" customWidth="1"/>
    <col min="9756" max="9756" width="14.33203125" style="1" customWidth="1"/>
    <col min="9757" max="9757" width="5.6640625" style="1" customWidth="1"/>
    <col min="9758" max="9758" width="0" style="1" hidden="1" customWidth="1"/>
    <col min="9759" max="9759" width="17.33203125" style="1" customWidth="1"/>
    <col min="9760" max="9760" width="12.6640625" style="1" customWidth="1"/>
    <col min="9761" max="9761" width="0" style="1" hidden="1" customWidth="1"/>
    <col min="9762" max="9762" width="5.33203125" style="1" customWidth="1"/>
    <col min="9763" max="9763" width="0" style="1" hidden="1" customWidth="1"/>
    <col min="9764" max="9764" width="17" style="1" customWidth="1"/>
    <col min="9765" max="9765" width="6.33203125" style="1" customWidth="1"/>
    <col min="9766" max="9766" width="0" style="1" hidden="1" customWidth="1"/>
    <col min="9767" max="9767" width="14.33203125" style="1" customWidth="1"/>
    <col min="9768" max="9768" width="7.5546875" style="1" customWidth="1"/>
    <col min="9769" max="9769" width="0" style="1" hidden="1" customWidth="1"/>
    <col min="9770" max="9771" width="14.33203125" style="1" customWidth="1"/>
    <col min="9772" max="9772" width="20.88671875" style="1" customWidth="1"/>
    <col min="9773" max="9773" width="14.44140625" style="1" customWidth="1"/>
    <col min="9774" max="9774" width="15" style="1" customWidth="1"/>
    <col min="9775" max="9775" width="2.6640625" style="1" customWidth="1"/>
    <col min="9776" max="9776" width="11.6640625" style="1" customWidth="1"/>
    <col min="9777" max="9777" width="11.5546875" style="1" customWidth="1"/>
    <col min="9778" max="9778" width="2.33203125" style="1" customWidth="1"/>
    <col min="9779" max="9779" width="41" style="1" customWidth="1"/>
    <col min="9780" max="9780" width="14.33203125" style="1" customWidth="1"/>
    <col min="9781" max="9782" width="11.5546875" style="1" customWidth="1"/>
    <col min="9783" max="9783" width="21.88671875" style="1" customWidth="1"/>
    <col min="9784" max="9975" width="11.5546875" style="1"/>
    <col min="9976" max="9976" width="21.88671875" style="1" customWidth="1"/>
    <col min="9977" max="9977" width="13.88671875" style="1" customWidth="1"/>
    <col min="9978" max="9978" width="38.6640625" style="1" customWidth="1"/>
    <col min="9979" max="9979" width="3" style="1" bestFit="1" customWidth="1"/>
    <col min="9980" max="9980" width="32.33203125" style="1" customWidth="1"/>
    <col min="9981" max="9981" width="46.33203125" style="1" customWidth="1"/>
    <col min="9982" max="9982" width="19" style="1" customWidth="1"/>
    <col min="9983" max="9983" width="0" style="1" hidden="1" customWidth="1"/>
    <col min="9984" max="9984" width="17.6640625" style="1" customWidth="1"/>
    <col min="9985" max="9985" width="0" style="1" hidden="1" customWidth="1"/>
    <col min="9986" max="9986" width="22.33203125" style="1" customWidth="1"/>
    <col min="9987" max="9987" width="5.33203125" style="1" customWidth="1"/>
    <col min="9988" max="9988" width="36.33203125" style="1" customWidth="1"/>
    <col min="9989" max="9989" width="5.6640625" style="1" customWidth="1"/>
    <col min="9990" max="9990" width="0" style="1" hidden="1" customWidth="1"/>
    <col min="9991" max="9991" width="20.6640625" style="1" customWidth="1"/>
    <col min="9992" max="9992" width="4.88671875" style="1" customWidth="1"/>
    <col min="9993" max="9993" width="0" style="1" hidden="1" customWidth="1"/>
    <col min="9994" max="9994" width="24.6640625" style="1" customWidth="1"/>
    <col min="9995" max="9995" width="12.33203125" style="1" customWidth="1"/>
    <col min="9996" max="9996" width="0" style="1" hidden="1" customWidth="1"/>
    <col min="9997" max="9997" width="3.44140625" style="1" customWidth="1"/>
    <col min="9998" max="9998" width="0" style="1" hidden="1" customWidth="1"/>
    <col min="9999" max="9999" width="17.6640625" style="1" customWidth="1"/>
    <col min="10000" max="10000" width="3.44140625" style="1" customWidth="1"/>
    <col min="10001" max="10001" width="0" style="1" hidden="1" customWidth="1"/>
    <col min="10002" max="10002" width="23.6640625" style="1" customWidth="1"/>
    <col min="10003" max="10003" width="10" style="1" customWidth="1"/>
    <col min="10004" max="10004" width="0" style="1" hidden="1" customWidth="1"/>
    <col min="10005" max="10006" width="14.6640625" style="1" customWidth="1"/>
    <col min="10007" max="10007" width="12.88671875" style="1" customWidth="1"/>
    <col min="10008" max="10008" width="3.33203125" style="1" customWidth="1"/>
    <col min="10009" max="10009" width="30.33203125" style="1" customWidth="1"/>
    <col min="10010" max="10010" width="5" style="1" customWidth="1"/>
    <col min="10011" max="10011" width="0" style="1" hidden="1" customWidth="1"/>
    <col min="10012" max="10012" width="14.33203125" style="1" customWidth="1"/>
    <col min="10013" max="10013" width="5.6640625" style="1" customWidth="1"/>
    <col min="10014" max="10014" width="0" style="1" hidden="1" customWidth="1"/>
    <col min="10015" max="10015" width="17.33203125" style="1" customWidth="1"/>
    <col min="10016" max="10016" width="12.6640625" style="1" customWidth="1"/>
    <col min="10017" max="10017" width="0" style="1" hidden="1" customWidth="1"/>
    <col min="10018" max="10018" width="5.33203125" style="1" customWidth="1"/>
    <col min="10019" max="10019" width="0" style="1" hidden="1" customWidth="1"/>
    <col min="10020" max="10020" width="17" style="1" customWidth="1"/>
    <col min="10021" max="10021" width="6.33203125" style="1" customWidth="1"/>
    <col min="10022" max="10022" width="0" style="1" hidden="1" customWidth="1"/>
    <col min="10023" max="10023" width="14.33203125" style="1" customWidth="1"/>
    <col min="10024" max="10024" width="7.5546875" style="1" customWidth="1"/>
    <col min="10025" max="10025" width="0" style="1" hidden="1" customWidth="1"/>
    <col min="10026" max="10027" width="14.33203125" style="1" customWidth="1"/>
    <col min="10028" max="10028" width="20.88671875" style="1" customWidth="1"/>
    <col min="10029" max="10029" width="14.44140625" style="1" customWidth="1"/>
    <col min="10030" max="10030" width="15" style="1" customWidth="1"/>
    <col min="10031" max="10031" width="2.6640625" style="1" customWidth="1"/>
    <col min="10032" max="10032" width="11.6640625" style="1" customWidth="1"/>
    <col min="10033" max="10033" width="11.5546875" style="1" customWidth="1"/>
    <col min="10034" max="10034" width="2.33203125" style="1" customWidth="1"/>
    <col min="10035" max="10035" width="41" style="1" customWidth="1"/>
    <col min="10036" max="10036" width="14.33203125" style="1" customWidth="1"/>
    <col min="10037" max="10038" width="11.5546875" style="1" customWidth="1"/>
    <col min="10039" max="10039" width="21.88671875" style="1" customWidth="1"/>
    <col min="10040" max="10231" width="11.5546875" style="1"/>
    <col min="10232" max="10232" width="21.88671875" style="1" customWidth="1"/>
    <col min="10233" max="10233" width="13.88671875" style="1" customWidth="1"/>
    <col min="10234" max="10234" width="38.6640625" style="1" customWidth="1"/>
    <col min="10235" max="10235" width="3" style="1" bestFit="1" customWidth="1"/>
    <col min="10236" max="10236" width="32.33203125" style="1" customWidth="1"/>
    <col min="10237" max="10237" width="46.33203125" style="1" customWidth="1"/>
    <col min="10238" max="10238" width="19" style="1" customWidth="1"/>
    <col min="10239" max="10239" width="0" style="1" hidden="1" customWidth="1"/>
    <col min="10240" max="10240" width="17.6640625" style="1" customWidth="1"/>
    <col min="10241" max="10241" width="0" style="1" hidden="1" customWidth="1"/>
    <col min="10242" max="10242" width="22.33203125" style="1" customWidth="1"/>
    <col min="10243" max="10243" width="5.33203125" style="1" customWidth="1"/>
    <col min="10244" max="10244" width="36.33203125" style="1" customWidth="1"/>
    <col min="10245" max="10245" width="5.6640625" style="1" customWidth="1"/>
    <col min="10246" max="10246" width="0" style="1" hidden="1" customWidth="1"/>
    <col min="10247" max="10247" width="20.6640625" style="1" customWidth="1"/>
    <col min="10248" max="10248" width="4.88671875" style="1" customWidth="1"/>
    <col min="10249" max="10249" width="0" style="1" hidden="1" customWidth="1"/>
    <col min="10250" max="10250" width="24.6640625" style="1" customWidth="1"/>
    <col min="10251" max="10251" width="12.33203125" style="1" customWidth="1"/>
    <col min="10252" max="10252" width="0" style="1" hidden="1" customWidth="1"/>
    <col min="10253" max="10253" width="3.44140625" style="1" customWidth="1"/>
    <col min="10254" max="10254" width="0" style="1" hidden="1" customWidth="1"/>
    <col min="10255" max="10255" width="17.6640625" style="1" customWidth="1"/>
    <col min="10256" max="10256" width="3.44140625" style="1" customWidth="1"/>
    <col min="10257" max="10257" width="0" style="1" hidden="1" customWidth="1"/>
    <col min="10258" max="10258" width="23.6640625" style="1" customWidth="1"/>
    <col min="10259" max="10259" width="10" style="1" customWidth="1"/>
    <col min="10260" max="10260" width="0" style="1" hidden="1" customWidth="1"/>
    <col min="10261" max="10262" width="14.6640625" style="1" customWidth="1"/>
    <col min="10263" max="10263" width="12.88671875" style="1" customWidth="1"/>
    <col min="10264" max="10264" width="3.33203125" style="1" customWidth="1"/>
    <col min="10265" max="10265" width="30.33203125" style="1" customWidth="1"/>
    <col min="10266" max="10266" width="5" style="1" customWidth="1"/>
    <col min="10267" max="10267" width="0" style="1" hidden="1" customWidth="1"/>
    <col min="10268" max="10268" width="14.33203125" style="1" customWidth="1"/>
    <col min="10269" max="10269" width="5.6640625" style="1" customWidth="1"/>
    <col min="10270" max="10270" width="0" style="1" hidden="1" customWidth="1"/>
    <col min="10271" max="10271" width="17.33203125" style="1" customWidth="1"/>
    <col min="10272" max="10272" width="12.6640625" style="1" customWidth="1"/>
    <col min="10273" max="10273" width="0" style="1" hidden="1" customWidth="1"/>
    <col min="10274" max="10274" width="5.33203125" style="1" customWidth="1"/>
    <col min="10275" max="10275" width="0" style="1" hidden="1" customWidth="1"/>
    <col min="10276" max="10276" width="17" style="1" customWidth="1"/>
    <col min="10277" max="10277" width="6.33203125" style="1" customWidth="1"/>
    <col min="10278" max="10278" width="0" style="1" hidden="1" customWidth="1"/>
    <col min="10279" max="10279" width="14.33203125" style="1" customWidth="1"/>
    <col min="10280" max="10280" width="7.5546875" style="1" customWidth="1"/>
    <col min="10281" max="10281" width="0" style="1" hidden="1" customWidth="1"/>
    <col min="10282" max="10283" width="14.33203125" style="1" customWidth="1"/>
    <col min="10284" max="10284" width="20.88671875" style="1" customWidth="1"/>
    <col min="10285" max="10285" width="14.44140625" style="1" customWidth="1"/>
    <col min="10286" max="10286" width="15" style="1" customWidth="1"/>
    <col min="10287" max="10287" width="2.6640625" style="1" customWidth="1"/>
    <col min="10288" max="10288" width="11.6640625" style="1" customWidth="1"/>
    <col min="10289" max="10289" width="11.5546875" style="1" customWidth="1"/>
    <col min="10290" max="10290" width="2.33203125" style="1" customWidth="1"/>
    <col min="10291" max="10291" width="41" style="1" customWidth="1"/>
    <col min="10292" max="10292" width="14.33203125" style="1" customWidth="1"/>
    <col min="10293" max="10294" width="11.5546875" style="1" customWidth="1"/>
    <col min="10295" max="10295" width="21.88671875" style="1" customWidth="1"/>
    <col min="10296" max="10487" width="11.5546875" style="1"/>
    <col min="10488" max="10488" width="21.88671875" style="1" customWidth="1"/>
    <col min="10489" max="10489" width="13.88671875" style="1" customWidth="1"/>
    <col min="10490" max="10490" width="38.6640625" style="1" customWidth="1"/>
    <col min="10491" max="10491" width="3" style="1" bestFit="1" customWidth="1"/>
    <col min="10492" max="10492" width="32.33203125" style="1" customWidth="1"/>
    <col min="10493" max="10493" width="46.33203125" style="1" customWidth="1"/>
    <col min="10494" max="10494" width="19" style="1" customWidth="1"/>
    <col min="10495" max="10495" width="0" style="1" hidden="1" customWidth="1"/>
    <col min="10496" max="10496" width="17.6640625" style="1" customWidth="1"/>
    <col min="10497" max="10497" width="0" style="1" hidden="1" customWidth="1"/>
    <col min="10498" max="10498" width="22.33203125" style="1" customWidth="1"/>
    <col min="10499" max="10499" width="5.33203125" style="1" customWidth="1"/>
    <col min="10500" max="10500" width="36.33203125" style="1" customWidth="1"/>
    <col min="10501" max="10501" width="5.6640625" style="1" customWidth="1"/>
    <col min="10502" max="10502" width="0" style="1" hidden="1" customWidth="1"/>
    <col min="10503" max="10503" width="20.6640625" style="1" customWidth="1"/>
    <col min="10504" max="10504" width="4.88671875" style="1" customWidth="1"/>
    <col min="10505" max="10505" width="0" style="1" hidden="1" customWidth="1"/>
    <col min="10506" max="10506" width="24.6640625" style="1" customWidth="1"/>
    <col min="10507" max="10507" width="12.33203125" style="1" customWidth="1"/>
    <col min="10508" max="10508" width="0" style="1" hidden="1" customWidth="1"/>
    <col min="10509" max="10509" width="3.44140625" style="1" customWidth="1"/>
    <col min="10510" max="10510" width="0" style="1" hidden="1" customWidth="1"/>
    <col min="10511" max="10511" width="17.6640625" style="1" customWidth="1"/>
    <col min="10512" max="10512" width="3.44140625" style="1" customWidth="1"/>
    <col min="10513" max="10513" width="0" style="1" hidden="1" customWidth="1"/>
    <col min="10514" max="10514" width="23.6640625" style="1" customWidth="1"/>
    <col min="10515" max="10515" width="10" style="1" customWidth="1"/>
    <col min="10516" max="10516" width="0" style="1" hidden="1" customWidth="1"/>
    <col min="10517" max="10518" width="14.6640625" style="1" customWidth="1"/>
    <col min="10519" max="10519" width="12.88671875" style="1" customWidth="1"/>
    <col min="10520" max="10520" width="3.33203125" style="1" customWidth="1"/>
    <col min="10521" max="10521" width="30.33203125" style="1" customWidth="1"/>
    <col min="10522" max="10522" width="5" style="1" customWidth="1"/>
    <col min="10523" max="10523" width="0" style="1" hidden="1" customWidth="1"/>
    <col min="10524" max="10524" width="14.33203125" style="1" customWidth="1"/>
    <col min="10525" max="10525" width="5.6640625" style="1" customWidth="1"/>
    <col min="10526" max="10526" width="0" style="1" hidden="1" customWidth="1"/>
    <col min="10527" max="10527" width="17.33203125" style="1" customWidth="1"/>
    <col min="10528" max="10528" width="12.6640625" style="1" customWidth="1"/>
    <col min="10529" max="10529" width="0" style="1" hidden="1" customWidth="1"/>
    <col min="10530" max="10530" width="5.33203125" style="1" customWidth="1"/>
    <col min="10531" max="10531" width="0" style="1" hidden="1" customWidth="1"/>
    <col min="10532" max="10532" width="17" style="1" customWidth="1"/>
    <col min="10533" max="10533" width="6.33203125" style="1" customWidth="1"/>
    <col min="10534" max="10534" width="0" style="1" hidden="1" customWidth="1"/>
    <col min="10535" max="10535" width="14.33203125" style="1" customWidth="1"/>
    <col min="10536" max="10536" width="7.5546875" style="1" customWidth="1"/>
    <col min="10537" max="10537" width="0" style="1" hidden="1" customWidth="1"/>
    <col min="10538" max="10539" width="14.33203125" style="1" customWidth="1"/>
    <col min="10540" max="10540" width="20.88671875" style="1" customWidth="1"/>
    <col min="10541" max="10541" width="14.44140625" style="1" customWidth="1"/>
    <col min="10542" max="10542" width="15" style="1" customWidth="1"/>
    <col min="10543" max="10543" width="2.6640625" style="1" customWidth="1"/>
    <col min="10544" max="10544" width="11.6640625" style="1" customWidth="1"/>
    <col min="10545" max="10545" width="11.5546875" style="1" customWidth="1"/>
    <col min="10546" max="10546" width="2.33203125" style="1" customWidth="1"/>
    <col min="10547" max="10547" width="41" style="1" customWidth="1"/>
    <col min="10548" max="10548" width="14.33203125" style="1" customWidth="1"/>
    <col min="10549" max="10550" width="11.5546875" style="1" customWidth="1"/>
    <col min="10551" max="10551" width="21.88671875" style="1" customWidth="1"/>
    <col min="10552" max="10743" width="11.5546875" style="1"/>
    <col min="10744" max="10744" width="21.88671875" style="1" customWidth="1"/>
    <col min="10745" max="10745" width="13.88671875" style="1" customWidth="1"/>
    <col min="10746" max="10746" width="38.6640625" style="1" customWidth="1"/>
    <col min="10747" max="10747" width="3" style="1" bestFit="1" customWidth="1"/>
    <col min="10748" max="10748" width="32.33203125" style="1" customWidth="1"/>
    <col min="10749" max="10749" width="46.33203125" style="1" customWidth="1"/>
    <col min="10750" max="10750" width="19" style="1" customWidth="1"/>
    <col min="10751" max="10751" width="0" style="1" hidden="1" customWidth="1"/>
    <col min="10752" max="10752" width="17.6640625" style="1" customWidth="1"/>
    <col min="10753" max="10753" width="0" style="1" hidden="1" customWidth="1"/>
    <col min="10754" max="10754" width="22.33203125" style="1" customWidth="1"/>
    <col min="10755" max="10755" width="5.33203125" style="1" customWidth="1"/>
    <col min="10756" max="10756" width="36.33203125" style="1" customWidth="1"/>
    <col min="10757" max="10757" width="5.6640625" style="1" customWidth="1"/>
    <col min="10758" max="10758" width="0" style="1" hidden="1" customWidth="1"/>
    <col min="10759" max="10759" width="20.6640625" style="1" customWidth="1"/>
    <col min="10760" max="10760" width="4.88671875" style="1" customWidth="1"/>
    <col min="10761" max="10761" width="0" style="1" hidden="1" customWidth="1"/>
    <col min="10762" max="10762" width="24.6640625" style="1" customWidth="1"/>
    <col min="10763" max="10763" width="12.33203125" style="1" customWidth="1"/>
    <col min="10764" max="10764" width="0" style="1" hidden="1" customWidth="1"/>
    <col min="10765" max="10765" width="3.44140625" style="1" customWidth="1"/>
    <col min="10766" max="10766" width="0" style="1" hidden="1" customWidth="1"/>
    <col min="10767" max="10767" width="17.6640625" style="1" customWidth="1"/>
    <col min="10768" max="10768" width="3.44140625" style="1" customWidth="1"/>
    <col min="10769" max="10769" width="0" style="1" hidden="1" customWidth="1"/>
    <col min="10770" max="10770" width="23.6640625" style="1" customWidth="1"/>
    <col min="10771" max="10771" width="10" style="1" customWidth="1"/>
    <col min="10772" max="10772" width="0" style="1" hidden="1" customWidth="1"/>
    <col min="10773" max="10774" width="14.6640625" style="1" customWidth="1"/>
    <col min="10775" max="10775" width="12.88671875" style="1" customWidth="1"/>
    <col min="10776" max="10776" width="3.33203125" style="1" customWidth="1"/>
    <col min="10777" max="10777" width="30.33203125" style="1" customWidth="1"/>
    <col min="10778" max="10778" width="5" style="1" customWidth="1"/>
    <col min="10779" max="10779" width="0" style="1" hidden="1" customWidth="1"/>
    <col min="10780" max="10780" width="14.33203125" style="1" customWidth="1"/>
    <col min="10781" max="10781" width="5.6640625" style="1" customWidth="1"/>
    <col min="10782" max="10782" width="0" style="1" hidden="1" customWidth="1"/>
    <col min="10783" max="10783" width="17.33203125" style="1" customWidth="1"/>
    <col min="10784" max="10784" width="12.6640625" style="1" customWidth="1"/>
    <col min="10785" max="10785" width="0" style="1" hidden="1" customWidth="1"/>
    <col min="10786" max="10786" width="5.33203125" style="1" customWidth="1"/>
    <col min="10787" max="10787" width="0" style="1" hidden="1" customWidth="1"/>
    <col min="10788" max="10788" width="17" style="1" customWidth="1"/>
    <col min="10789" max="10789" width="6.33203125" style="1" customWidth="1"/>
    <col min="10790" max="10790" width="0" style="1" hidden="1" customWidth="1"/>
    <col min="10791" max="10791" width="14.33203125" style="1" customWidth="1"/>
    <col min="10792" max="10792" width="7.5546875" style="1" customWidth="1"/>
    <col min="10793" max="10793" width="0" style="1" hidden="1" customWidth="1"/>
    <col min="10794" max="10795" width="14.33203125" style="1" customWidth="1"/>
    <col min="10796" max="10796" width="20.88671875" style="1" customWidth="1"/>
    <col min="10797" max="10797" width="14.44140625" style="1" customWidth="1"/>
    <col min="10798" max="10798" width="15" style="1" customWidth="1"/>
    <col min="10799" max="10799" width="2.6640625" style="1" customWidth="1"/>
    <col min="10800" max="10800" width="11.6640625" style="1" customWidth="1"/>
    <col min="10801" max="10801" width="11.5546875" style="1" customWidth="1"/>
    <col min="10802" max="10802" width="2.33203125" style="1" customWidth="1"/>
    <col min="10803" max="10803" width="41" style="1" customWidth="1"/>
    <col min="10804" max="10804" width="14.33203125" style="1" customWidth="1"/>
    <col min="10805" max="10806" width="11.5546875" style="1" customWidth="1"/>
    <col min="10807" max="10807" width="21.88671875" style="1" customWidth="1"/>
    <col min="10808" max="10999" width="11.5546875" style="1"/>
    <col min="11000" max="11000" width="21.88671875" style="1" customWidth="1"/>
    <col min="11001" max="11001" width="13.88671875" style="1" customWidth="1"/>
    <col min="11002" max="11002" width="38.6640625" style="1" customWidth="1"/>
    <col min="11003" max="11003" width="3" style="1" bestFit="1" customWidth="1"/>
    <col min="11004" max="11004" width="32.33203125" style="1" customWidth="1"/>
    <col min="11005" max="11005" width="46.33203125" style="1" customWidth="1"/>
    <col min="11006" max="11006" width="19" style="1" customWidth="1"/>
    <col min="11007" max="11007" width="0" style="1" hidden="1" customWidth="1"/>
    <col min="11008" max="11008" width="17.6640625" style="1" customWidth="1"/>
    <col min="11009" max="11009" width="0" style="1" hidden="1" customWidth="1"/>
    <col min="11010" max="11010" width="22.33203125" style="1" customWidth="1"/>
    <col min="11011" max="11011" width="5.33203125" style="1" customWidth="1"/>
    <col min="11012" max="11012" width="36.33203125" style="1" customWidth="1"/>
    <col min="11013" max="11013" width="5.6640625" style="1" customWidth="1"/>
    <col min="11014" max="11014" width="0" style="1" hidden="1" customWidth="1"/>
    <col min="11015" max="11015" width="20.6640625" style="1" customWidth="1"/>
    <col min="11016" max="11016" width="4.88671875" style="1" customWidth="1"/>
    <col min="11017" max="11017" width="0" style="1" hidden="1" customWidth="1"/>
    <col min="11018" max="11018" width="24.6640625" style="1" customWidth="1"/>
    <col min="11019" max="11019" width="12.33203125" style="1" customWidth="1"/>
    <col min="11020" max="11020" width="0" style="1" hidden="1" customWidth="1"/>
    <col min="11021" max="11021" width="3.44140625" style="1" customWidth="1"/>
    <col min="11022" max="11022" width="0" style="1" hidden="1" customWidth="1"/>
    <col min="11023" max="11023" width="17.6640625" style="1" customWidth="1"/>
    <col min="11024" max="11024" width="3.44140625" style="1" customWidth="1"/>
    <col min="11025" max="11025" width="0" style="1" hidden="1" customWidth="1"/>
    <col min="11026" max="11026" width="23.6640625" style="1" customWidth="1"/>
    <col min="11027" max="11027" width="10" style="1" customWidth="1"/>
    <col min="11028" max="11028" width="0" style="1" hidden="1" customWidth="1"/>
    <col min="11029" max="11030" width="14.6640625" style="1" customWidth="1"/>
    <col min="11031" max="11031" width="12.88671875" style="1" customWidth="1"/>
    <col min="11032" max="11032" width="3.33203125" style="1" customWidth="1"/>
    <col min="11033" max="11033" width="30.33203125" style="1" customWidth="1"/>
    <col min="11034" max="11034" width="5" style="1" customWidth="1"/>
    <col min="11035" max="11035" width="0" style="1" hidden="1" customWidth="1"/>
    <col min="11036" max="11036" width="14.33203125" style="1" customWidth="1"/>
    <col min="11037" max="11037" width="5.6640625" style="1" customWidth="1"/>
    <col min="11038" max="11038" width="0" style="1" hidden="1" customWidth="1"/>
    <col min="11039" max="11039" width="17.33203125" style="1" customWidth="1"/>
    <col min="11040" max="11040" width="12.6640625" style="1" customWidth="1"/>
    <col min="11041" max="11041" width="0" style="1" hidden="1" customWidth="1"/>
    <col min="11042" max="11042" width="5.33203125" style="1" customWidth="1"/>
    <col min="11043" max="11043" width="0" style="1" hidden="1" customWidth="1"/>
    <col min="11044" max="11044" width="17" style="1" customWidth="1"/>
    <col min="11045" max="11045" width="6.33203125" style="1" customWidth="1"/>
    <col min="11046" max="11046" width="0" style="1" hidden="1" customWidth="1"/>
    <col min="11047" max="11047" width="14.33203125" style="1" customWidth="1"/>
    <col min="11048" max="11048" width="7.5546875" style="1" customWidth="1"/>
    <col min="11049" max="11049" width="0" style="1" hidden="1" customWidth="1"/>
    <col min="11050" max="11051" width="14.33203125" style="1" customWidth="1"/>
    <col min="11052" max="11052" width="20.88671875" style="1" customWidth="1"/>
    <col min="11053" max="11053" width="14.44140625" style="1" customWidth="1"/>
    <col min="11054" max="11054" width="15" style="1" customWidth="1"/>
    <col min="11055" max="11055" width="2.6640625" style="1" customWidth="1"/>
    <col min="11056" max="11056" width="11.6640625" style="1" customWidth="1"/>
    <col min="11057" max="11057" width="11.5546875" style="1" customWidth="1"/>
    <col min="11058" max="11058" width="2.33203125" style="1" customWidth="1"/>
    <col min="11059" max="11059" width="41" style="1" customWidth="1"/>
    <col min="11060" max="11060" width="14.33203125" style="1" customWidth="1"/>
    <col min="11061" max="11062" width="11.5546875" style="1" customWidth="1"/>
    <col min="11063" max="11063" width="21.88671875" style="1" customWidth="1"/>
    <col min="11064" max="11255" width="11.5546875" style="1"/>
    <col min="11256" max="11256" width="21.88671875" style="1" customWidth="1"/>
    <col min="11257" max="11257" width="13.88671875" style="1" customWidth="1"/>
    <col min="11258" max="11258" width="38.6640625" style="1" customWidth="1"/>
    <col min="11259" max="11259" width="3" style="1" bestFit="1" customWidth="1"/>
    <col min="11260" max="11260" width="32.33203125" style="1" customWidth="1"/>
    <col min="11261" max="11261" width="46.33203125" style="1" customWidth="1"/>
    <col min="11262" max="11262" width="19" style="1" customWidth="1"/>
    <col min="11263" max="11263" width="0" style="1" hidden="1" customWidth="1"/>
    <col min="11264" max="11264" width="17.6640625" style="1" customWidth="1"/>
    <col min="11265" max="11265" width="0" style="1" hidden="1" customWidth="1"/>
    <col min="11266" max="11266" width="22.33203125" style="1" customWidth="1"/>
    <col min="11267" max="11267" width="5.33203125" style="1" customWidth="1"/>
    <col min="11268" max="11268" width="36.33203125" style="1" customWidth="1"/>
    <col min="11269" max="11269" width="5.6640625" style="1" customWidth="1"/>
    <col min="11270" max="11270" width="0" style="1" hidden="1" customWidth="1"/>
    <col min="11271" max="11271" width="20.6640625" style="1" customWidth="1"/>
    <col min="11272" max="11272" width="4.88671875" style="1" customWidth="1"/>
    <col min="11273" max="11273" width="0" style="1" hidden="1" customWidth="1"/>
    <col min="11274" max="11274" width="24.6640625" style="1" customWidth="1"/>
    <col min="11275" max="11275" width="12.33203125" style="1" customWidth="1"/>
    <col min="11276" max="11276" width="0" style="1" hidden="1" customWidth="1"/>
    <col min="11277" max="11277" width="3.44140625" style="1" customWidth="1"/>
    <col min="11278" max="11278" width="0" style="1" hidden="1" customWidth="1"/>
    <col min="11279" max="11279" width="17.6640625" style="1" customWidth="1"/>
    <col min="11280" max="11280" width="3.44140625" style="1" customWidth="1"/>
    <col min="11281" max="11281" width="0" style="1" hidden="1" customWidth="1"/>
    <col min="11282" max="11282" width="23.6640625" style="1" customWidth="1"/>
    <col min="11283" max="11283" width="10" style="1" customWidth="1"/>
    <col min="11284" max="11284" width="0" style="1" hidden="1" customWidth="1"/>
    <col min="11285" max="11286" width="14.6640625" style="1" customWidth="1"/>
    <col min="11287" max="11287" width="12.88671875" style="1" customWidth="1"/>
    <col min="11288" max="11288" width="3.33203125" style="1" customWidth="1"/>
    <col min="11289" max="11289" width="30.33203125" style="1" customWidth="1"/>
    <col min="11290" max="11290" width="5" style="1" customWidth="1"/>
    <col min="11291" max="11291" width="0" style="1" hidden="1" customWidth="1"/>
    <col min="11292" max="11292" width="14.33203125" style="1" customWidth="1"/>
    <col min="11293" max="11293" width="5.6640625" style="1" customWidth="1"/>
    <col min="11294" max="11294" width="0" style="1" hidden="1" customWidth="1"/>
    <col min="11295" max="11295" width="17.33203125" style="1" customWidth="1"/>
    <col min="11296" max="11296" width="12.6640625" style="1" customWidth="1"/>
    <col min="11297" max="11297" width="0" style="1" hidden="1" customWidth="1"/>
    <col min="11298" max="11298" width="5.33203125" style="1" customWidth="1"/>
    <col min="11299" max="11299" width="0" style="1" hidden="1" customWidth="1"/>
    <col min="11300" max="11300" width="17" style="1" customWidth="1"/>
    <col min="11301" max="11301" width="6.33203125" style="1" customWidth="1"/>
    <col min="11302" max="11302" width="0" style="1" hidden="1" customWidth="1"/>
    <col min="11303" max="11303" width="14.33203125" style="1" customWidth="1"/>
    <col min="11304" max="11304" width="7.5546875" style="1" customWidth="1"/>
    <col min="11305" max="11305" width="0" style="1" hidden="1" customWidth="1"/>
    <col min="11306" max="11307" width="14.33203125" style="1" customWidth="1"/>
    <col min="11308" max="11308" width="20.88671875" style="1" customWidth="1"/>
    <col min="11309" max="11309" width="14.44140625" style="1" customWidth="1"/>
    <col min="11310" max="11310" width="15" style="1" customWidth="1"/>
    <col min="11311" max="11311" width="2.6640625" style="1" customWidth="1"/>
    <col min="11312" max="11312" width="11.6640625" style="1" customWidth="1"/>
    <col min="11313" max="11313" width="11.5546875" style="1" customWidth="1"/>
    <col min="11314" max="11314" width="2.33203125" style="1" customWidth="1"/>
    <col min="11315" max="11315" width="41" style="1" customWidth="1"/>
    <col min="11316" max="11316" width="14.33203125" style="1" customWidth="1"/>
    <col min="11317" max="11318" width="11.5546875" style="1" customWidth="1"/>
    <col min="11319" max="11319" width="21.88671875" style="1" customWidth="1"/>
    <col min="11320" max="11511" width="11.5546875" style="1"/>
    <col min="11512" max="11512" width="21.88671875" style="1" customWidth="1"/>
    <col min="11513" max="11513" width="13.88671875" style="1" customWidth="1"/>
    <col min="11514" max="11514" width="38.6640625" style="1" customWidth="1"/>
    <col min="11515" max="11515" width="3" style="1" bestFit="1" customWidth="1"/>
    <col min="11516" max="11516" width="32.33203125" style="1" customWidth="1"/>
    <col min="11517" max="11517" width="46.33203125" style="1" customWidth="1"/>
    <col min="11518" max="11518" width="19" style="1" customWidth="1"/>
    <col min="11519" max="11519" width="0" style="1" hidden="1" customWidth="1"/>
    <col min="11520" max="11520" width="17.6640625" style="1" customWidth="1"/>
    <col min="11521" max="11521" width="0" style="1" hidden="1" customWidth="1"/>
    <col min="11522" max="11522" width="22.33203125" style="1" customWidth="1"/>
    <col min="11523" max="11523" width="5.33203125" style="1" customWidth="1"/>
    <col min="11524" max="11524" width="36.33203125" style="1" customWidth="1"/>
    <col min="11525" max="11525" width="5.6640625" style="1" customWidth="1"/>
    <col min="11526" max="11526" width="0" style="1" hidden="1" customWidth="1"/>
    <col min="11527" max="11527" width="20.6640625" style="1" customWidth="1"/>
    <col min="11528" max="11528" width="4.88671875" style="1" customWidth="1"/>
    <col min="11529" max="11529" width="0" style="1" hidden="1" customWidth="1"/>
    <col min="11530" max="11530" width="24.6640625" style="1" customWidth="1"/>
    <col min="11531" max="11531" width="12.33203125" style="1" customWidth="1"/>
    <col min="11532" max="11532" width="0" style="1" hidden="1" customWidth="1"/>
    <col min="11533" max="11533" width="3.44140625" style="1" customWidth="1"/>
    <col min="11534" max="11534" width="0" style="1" hidden="1" customWidth="1"/>
    <col min="11535" max="11535" width="17.6640625" style="1" customWidth="1"/>
    <col min="11536" max="11536" width="3.44140625" style="1" customWidth="1"/>
    <col min="11537" max="11537" width="0" style="1" hidden="1" customWidth="1"/>
    <col min="11538" max="11538" width="23.6640625" style="1" customWidth="1"/>
    <col min="11539" max="11539" width="10" style="1" customWidth="1"/>
    <col min="11540" max="11540" width="0" style="1" hidden="1" customWidth="1"/>
    <col min="11541" max="11542" width="14.6640625" style="1" customWidth="1"/>
    <col min="11543" max="11543" width="12.88671875" style="1" customWidth="1"/>
    <col min="11544" max="11544" width="3.33203125" style="1" customWidth="1"/>
    <col min="11545" max="11545" width="30.33203125" style="1" customWidth="1"/>
    <col min="11546" max="11546" width="5" style="1" customWidth="1"/>
    <col min="11547" max="11547" width="0" style="1" hidden="1" customWidth="1"/>
    <col min="11548" max="11548" width="14.33203125" style="1" customWidth="1"/>
    <col min="11549" max="11549" width="5.6640625" style="1" customWidth="1"/>
    <col min="11550" max="11550" width="0" style="1" hidden="1" customWidth="1"/>
    <col min="11551" max="11551" width="17.33203125" style="1" customWidth="1"/>
    <col min="11552" max="11552" width="12.6640625" style="1" customWidth="1"/>
    <col min="11553" max="11553" width="0" style="1" hidden="1" customWidth="1"/>
    <col min="11554" max="11554" width="5.33203125" style="1" customWidth="1"/>
    <col min="11555" max="11555" width="0" style="1" hidden="1" customWidth="1"/>
    <col min="11556" max="11556" width="17" style="1" customWidth="1"/>
    <col min="11557" max="11557" width="6.33203125" style="1" customWidth="1"/>
    <col min="11558" max="11558" width="0" style="1" hidden="1" customWidth="1"/>
    <col min="11559" max="11559" width="14.33203125" style="1" customWidth="1"/>
    <col min="11560" max="11560" width="7.5546875" style="1" customWidth="1"/>
    <col min="11561" max="11561" width="0" style="1" hidden="1" customWidth="1"/>
    <col min="11562" max="11563" width="14.33203125" style="1" customWidth="1"/>
    <col min="11564" max="11564" width="20.88671875" style="1" customWidth="1"/>
    <col min="11565" max="11565" width="14.44140625" style="1" customWidth="1"/>
    <col min="11566" max="11566" width="15" style="1" customWidth="1"/>
    <col min="11567" max="11567" width="2.6640625" style="1" customWidth="1"/>
    <col min="11568" max="11568" width="11.6640625" style="1" customWidth="1"/>
    <col min="11569" max="11569" width="11.5546875" style="1" customWidth="1"/>
    <col min="11570" max="11570" width="2.33203125" style="1" customWidth="1"/>
    <col min="11571" max="11571" width="41" style="1" customWidth="1"/>
    <col min="11572" max="11572" width="14.33203125" style="1" customWidth="1"/>
    <col min="11573" max="11574" width="11.5546875" style="1" customWidth="1"/>
    <col min="11575" max="11575" width="21.88671875" style="1" customWidth="1"/>
    <col min="11576" max="11767" width="11.5546875" style="1"/>
    <col min="11768" max="11768" width="21.88671875" style="1" customWidth="1"/>
    <col min="11769" max="11769" width="13.88671875" style="1" customWidth="1"/>
    <col min="11770" max="11770" width="38.6640625" style="1" customWidth="1"/>
    <col min="11771" max="11771" width="3" style="1" bestFit="1" customWidth="1"/>
    <col min="11772" max="11772" width="32.33203125" style="1" customWidth="1"/>
    <col min="11773" max="11773" width="46.33203125" style="1" customWidth="1"/>
    <col min="11774" max="11774" width="19" style="1" customWidth="1"/>
    <col min="11775" max="11775" width="0" style="1" hidden="1" customWidth="1"/>
    <col min="11776" max="11776" width="17.6640625" style="1" customWidth="1"/>
    <col min="11777" max="11777" width="0" style="1" hidden="1" customWidth="1"/>
    <col min="11778" max="11778" width="22.33203125" style="1" customWidth="1"/>
    <col min="11779" max="11779" width="5.33203125" style="1" customWidth="1"/>
    <col min="11780" max="11780" width="36.33203125" style="1" customWidth="1"/>
    <col min="11781" max="11781" width="5.6640625" style="1" customWidth="1"/>
    <col min="11782" max="11782" width="0" style="1" hidden="1" customWidth="1"/>
    <col min="11783" max="11783" width="20.6640625" style="1" customWidth="1"/>
    <col min="11784" max="11784" width="4.88671875" style="1" customWidth="1"/>
    <col min="11785" max="11785" width="0" style="1" hidden="1" customWidth="1"/>
    <col min="11786" max="11786" width="24.6640625" style="1" customWidth="1"/>
    <col min="11787" max="11787" width="12.33203125" style="1" customWidth="1"/>
    <col min="11788" max="11788" width="0" style="1" hidden="1" customWidth="1"/>
    <col min="11789" max="11789" width="3.44140625" style="1" customWidth="1"/>
    <col min="11790" max="11790" width="0" style="1" hidden="1" customWidth="1"/>
    <col min="11791" max="11791" width="17.6640625" style="1" customWidth="1"/>
    <col min="11792" max="11792" width="3.44140625" style="1" customWidth="1"/>
    <col min="11793" max="11793" width="0" style="1" hidden="1" customWidth="1"/>
    <col min="11794" max="11794" width="23.6640625" style="1" customWidth="1"/>
    <col min="11795" max="11795" width="10" style="1" customWidth="1"/>
    <col min="11796" max="11796" width="0" style="1" hidden="1" customWidth="1"/>
    <col min="11797" max="11798" width="14.6640625" style="1" customWidth="1"/>
    <col min="11799" max="11799" width="12.88671875" style="1" customWidth="1"/>
    <col min="11800" max="11800" width="3.33203125" style="1" customWidth="1"/>
    <col min="11801" max="11801" width="30.33203125" style="1" customWidth="1"/>
    <col min="11802" max="11802" width="5" style="1" customWidth="1"/>
    <col min="11803" max="11803" width="0" style="1" hidden="1" customWidth="1"/>
    <col min="11804" max="11804" width="14.33203125" style="1" customWidth="1"/>
    <col min="11805" max="11805" width="5.6640625" style="1" customWidth="1"/>
    <col min="11806" max="11806" width="0" style="1" hidden="1" customWidth="1"/>
    <col min="11807" max="11807" width="17.33203125" style="1" customWidth="1"/>
    <col min="11808" max="11808" width="12.6640625" style="1" customWidth="1"/>
    <col min="11809" max="11809" width="0" style="1" hidden="1" customWidth="1"/>
    <col min="11810" max="11810" width="5.33203125" style="1" customWidth="1"/>
    <col min="11811" max="11811" width="0" style="1" hidden="1" customWidth="1"/>
    <col min="11812" max="11812" width="17" style="1" customWidth="1"/>
    <col min="11813" max="11813" width="6.33203125" style="1" customWidth="1"/>
    <col min="11814" max="11814" width="0" style="1" hidden="1" customWidth="1"/>
    <col min="11815" max="11815" width="14.33203125" style="1" customWidth="1"/>
    <col min="11816" max="11816" width="7.5546875" style="1" customWidth="1"/>
    <col min="11817" max="11817" width="0" style="1" hidden="1" customWidth="1"/>
    <col min="11818" max="11819" width="14.33203125" style="1" customWidth="1"/>
    <col min="11820" max="11820" width="20.88671875" style="1" customWidth="1"/>
    <col min="11821" max="11821" width="14.44140625" style="1" customWidth="1"/>
    <col min="11822" max="11822" width="15" style="1" customWidth="1"/>
    <col min="11823" max="11823" width="2.6640625" style="1" customWidth="1"/>
    <col min="11824" max="11824" width="11.6640625" style="1" customWidth="1"/>
    <col min="11825" max="11825" width="11.5546875" style="1" customWidth="1"/>
    <col min="11826" max="11826" width="2.33203125" style="1" customWidth="1"/>
    <col min="11827" max="11827" width="41" style="1" customWidth="1"/>
    <col min="11828" max="11828" width="14.33203125" style="1" customWidth="1"/>
    <col min="11829" max="11830" width="11.5546875" style="1" customWidth="1"/>
    <col min="11831" max="11831" width="21.88671875" style="1" customWidth="1"/>
    <col min="11832" max="12023" width="11.5546875" style="1"/>
    <col min="12024" max="12024" width="21.88671875" style="1" customWidth="1"/>
    <col min="12025" max="12025" width="13.88671875" style="1" customWidth="1"/>
    <col min="12026" max="12026" width="38.6640625" style="1" customWidth="1"/>
    <col min="12027" max="12027" width="3" style="1" bestFit="1" customWidth="1"/>
    <col min="12028" max="12028" width="32.33203125" style="1" customWidth="1"/>
    <col min="12029" max="12029" width="46.33203125" style="1" customWidth="1"/>
    <col min="12030" max="12030" width="19" style="1" customWidth="1"/>
    <col min="12031" max="12031" width="0" style="1" hidden="1" customWidth="1"/>
    <col min="12032" max="12032" width="17.6640625" style="1" customWidth="1"/>
    <col min="12033" max="12033" width="0" style="1" hidden="1" customWidth="1"/>
    <col min="12034" max="12034" width="22.33203125" style="1" customWidth="1"/>
    <col min="12035" max="12035" width="5.33203125" style="1" customWidth="1"/>
    <col min="12036" max="12036" width="36.33203125" style="1" customWidth="1"/>
    <col min="12037" max="12037" width="5.6640625" style="1" customWidth="1"/>
    <col min="12038" max="12038" width="0" style="1" hidden="1" customWidth="1"/>
    <col min="12039" max="12039" width="20.6640625" style="1" customWidth="1"/>
    <col min="12040" max="12040" width="4.88671875" style="1" customWidth="1"/>
    <col min="12041" max="12041" width="0" style="1" hidden="1" customWidth="1"/>
    <col min="12042" max="12042" width="24.6640625" style="1" customWidth="1"/>
    <col min="12043" max="12043" width="12.33203125" style="1" customWidth="1"/>
    <col min="12044" max="12044" width="0" style="1" hidden="1" customWidth="1"/>
    <col min="12045" max="12045" width="3.44140625" style="1" customWidth="1"/>
    <col min="12046" max="12046" width="0" style="1" hidden="1" customWidth="1"/>
    <col min="12047" max="12047" width="17.6640625" style="1" customWidth="1"/>
    <col min="12048" max="12048" width="3.44140625" style="1" customWidth="1"/>
    <col min="12049" max="12049" width="0" style="1" hidden="1" customWidth="1"/>
    <col min="12050" max="12050" width="23.6640625" style="1" customWidth="1"/>
    <col min="12051" max="12051" width="10" style="1" customWidth="1"/>
    <col min="12052" max="12052" width="0" style="1" hidden="1" customWidth="1"/>
    <col min="12053" max="12054" width="14.6640625" style="1" customWidth="1"/>
    <col min="12055" max="12055" width="12.88671875" style="1" customWidth="1"/>
    <col min="12056" max="12056" width="3.33203125" style="1" customWidth="1"/>
    <col min="12057" max="12057" width="30.33203125" style="1" customWidth="1"/>
    <col min="12058" max="12058" width="5" style="1" customWidth="1"/>
    <col min="12059" max="12059" width="0" style="1" hidden="1" customWidth="1"/>
    <col min="12060" max="12060" width="14.33203125" style="1" customWidth="1"/>
    <col min="12061" max="12061" width="5.6640625" style="1" customWidth="1"/>
    <col min="12062" max="12062" width="0" style="1" hidden="1" customWidth="1"/>
    <col min="12063" max="12063" width="17.33203125" style="1" customWidth="1"/>
    <col min="12064" max="12064" width="12.6640625" style="1" customWidth="1"/>
    <col min="12065" max="12065" width="0" style="1" hidden="1" customWidth="1"/>
    <col min="12066" max="12066" width="5.33203125" style="1" customWidth="1"/>
    <col min="12067" max="12067" width="0" style="1" hidden="1" customWidth="1"/>
    <col min="12068" max="12068" width="17" style="1" customWidth="1"/>
    <col min="12069" max="12069" width="6.33203125" style="1" customWidth="1"/>
    <col min="12070" max="12070" width="0" style="1" hidden="1" customWidth="1"/>
    <col min="12071" max="12071" width="14.33203125" style="1" customWidth="1"/>
    <col min="12072" max="12072" width="7.5546875" style="1" customWidth="1"/>
    <col min="12073" max="12073" width="0" style="1" hidden="1" customWidth="1"/>
    <col min="12074" max="12075" width="14.33203125" style="1" customWidth="1"/>
    <col min="12076" max="12076" width="20.88671875" style="1" customWidth="1"/>
    <col min="12077" max="12077" width="14.44140625" style="1" customWidth="1"/>
    <col min="12078" max="12078" width="15" style="1" customWidth="1"/>
    <col min="12079" max="12079" width="2.6640625" style="1" customWidth="1"/>
    <col min="12080" max="12080" width="11.6640625" style="1" customWidth="1"/>
    <col min="12081" max="12081" width="11.5546875" style="1" customWidth="1"/>
    <col min="12082" max="12082" width="2.33203125" style="1" customWidth="1"/>
    <col min="12083" max="12083" width="41" style="1" customWidth="1"/>
    <col min="12084" max="12084" width="14.33203125" style="1" customWidth="1"/>
    <col min="12085" max="12086" width="11.5546875" style="1" customWidth="1"/>
    <col min="12087" max="12087" width="21.88671875" style="1" customWidth="1"/>
    <col min="12088" max="12279" width="11.5546875" style="1"/>
    <col min="12280" max="12280" width="21.88671875" style="1" customWidth="1"/>
    <col min="12281" max="12281" width="13.88671875" style="1" customWidth="1"/>
    <col min="12282" max="12282" width="38.6640625" style="1" customWidth="1"/>
    <col min="12283" max="12283" width="3" style="1" bestFit="1" customWidth="1"/>
    <col min="12284" max="12284" width="32.33203125" style="1" customWidth="1"/>
    <col min="12285" max="12285" width="46.33203125" style="1" customWidth="1"/>
    <col min="12286" max="12286" width="19" style="1" customWidth="1"/>
    <col min="12287" max="12287" width="0" style="1" hidden="1" customWidth="1"/>
    <col min="12288" max="12288" width="17.6640625" style="1" customWidth="1"/>
    <col min="12289" max="12289" width="0" style="1" hidden="1" customWidth="1"/>
    <col min="12290" max="12290" width="22.33203125" style="1" customWidth="1"/>
    <col min="12291" max="12291" width="5.33203125" style="1" customWidth="1"/>
    <col min="12292" max="12292" width="36.33203125" style="1" customWidth="1"/>
    <col min="12293" max="12293" width="5.6640625" style="1" customWidth="1"/>
    <col min="12294" max="12294" width="0" style="1" hidden="1" customWidth="1"/>
    <col min="12295" max="12295" width="20.6640625" style="1" customWidth="1"/>
    <col min="12296" max="12296" width="4.88671875" style="1" customWidth="1"/>
    <col min="12297" max="12297" width="0" style="1" hidden="1" customWidth="1"/>
    <col min="12298" max="12298" width="24.6640625" style="1" customWidth="1"/>
    <col min="12299" max="12299" width="12.33203125" style="1" customWidth="1"/>
    <col min="12300" max="12300" width="0" style="1" hidden="1" customWidth="1"/>
    <col min="12301" max="12301" width="3.44140625" style="1" customWidth="1"/>
    <col min="12302" max="12302" width="0" style="1" hidden="1" customWidth="1"/>
    <col min="12303" max="12303" width="17.6640625" style="1" customWidth="1"/>
    <col min="12304" max="12304" width="3.44140625" style="1" customWidth="1"/>
    <col min="12305" max="12305" width="0" style="1" hidden="1" customWidth="1"/>
    <col min="12306" max="12306" width="23.6640625" style="1" customWidth="1"/>
    <col min="12307" max="12307" width="10" style="1" customWidth="1"/>
    <col min="12308" max="12308" width="0" style="1" hidden="1" customWidth="1"/>
    <col min="12309" max="12310" width="14.6640625" style="1" customWidth="1"/>
    <col min="12311" max="12311" width="12.88671875" style="1" customWidth="1"/>
    <col min="12312" max="12312" width="3.33203125" style="1" customWidth="1"/>
    <col min="12313" max="12313" width="30.33203125" style="1" customWidth="1"/>
    <col min="12314" max="12314" width="5" style="1" customWidth="1"/>
    <col min="12315" max="12315" width="0" style="1" hidden="1" customWidth="1"/>
    <col min="12316" max="12316" width="14.33203125" style="1" customWidth="1"/>
    <col min="12317" max="12317" width="5.6640625" style="1" customWidth="1"/>
    <col min="12318" max="12318" width="0" style="1" hidden="1" customWidth="1"/>
    <col min="12319" max="12319" width="17.33203125" style="1" customWidth="1"/>
    <col min="12320" max="12320" width="12.6640625" style="1" customWidth="1"/>
    <col min="12321" max="12321" width="0" style="1" hidden="1" customWidth="1"/>
    <col min="12322" max="12322" width="5.33203125" style="1" customWidth="1"/>
    <col min="12323" max="12323" width="0" style="1" hidden="1" customWidth="1"/>
    <col min="12324" max="12324" width="17" style="1" customWidth="1"/>
    <col min="12325" max="12325" width="6.33203125" style="1" customWidth="1"/>
    <col min="12326" max="12326" width="0" style="1" hidden="1" customWidth="1"/>
    <col min="12327" max="12327" width="14.33203125" style="1" customWidth="1"/>
    <col min="12328" max="12328" width="7.5546875" style="1" customWidth="1"/>
    <col min="12329" max="12329" width="0" style="1" hidden="1" customWidth="1"/>
    <col min="12330" max="12331" width="14.33203125" style="1" customWidth="1"/>
    <col min="12332" max="12332" width="20.88671875" style="1" customWidth="1"/>
    <col min="12333" max="12333" width="14.44140625" style="1" customWidth="1"/>
    <col min="12334" max="12334" width="15" style="1" customWidth="1"/>
    <col min="12335" max="12335" width="2.6640625" style="1" customWidth="1"/>
    <col min="12336" max="12336" width="11.6640625" style="1" customWidth="1"/>
    <col min="12337" max="12337" width="11.5546875" style="1" customWidth="1"/>
    <col min="12338" max="12338" width="2.33203125" style="1" customWidth="1"/>
    <col min="12339" max="12339" width="41" style="1" customWidth="1"/>
    <col min="12340" max="12340" width="14.33203125" style="1" customWidth="1"/>
    <col min="12341" max="12342" width="11.5546875" style="1" customWidth="1"/>
    <col min="12343" max="12343" width="21.88671875" style="1" customWidth="1"/>
    <col min="12344" max="12535" width="11.5546875" style="1"/>
    <col min="12536" max="12536" width="21.88671875" style="1" customWidth="1"/>
    <col min="12537" max="12537" width="13.88671875" style="1" customWidth="1"/>
    <col min="12538" max="12538" width="38.6640625" style="1" customWidth="1"/>
    <col min="12539" max="12539" width="3" style="1" bestFit="1" customWidth="1"/>
    <col min="12540" max="12540" width="32.33203125" style="1" customWidth="1"/>
    <col min="12541" max="12541" width="46.33203125" style="1" customWidth="1"/>
    <col min="12542" max="12542" width="19" style="1" customWidth="1"/>
    <col min="12543" max="12543" width="0" style="1" hidden="1" customWidth="1"/>
    <col min="12544" max="12544" width="17.6640625" style="1" customWidth="1"/>
    <col min="12545" max="12545" width="0" style="1" hidden="1" customWidth="1"/>
    <col min="12546" max="12546" width="22.33203125" style="1" customWidth="1"/>
    <col min="12547" max="12547" width="5.33203125" style="1" customWidth="1"/>
    <col min="12548" max="12548" width="36.33203125" style="1" customWidth="1"/>
    <col min="12549" max="12549" width="5.6640625" style="1" customWidth="1"/>
    <col min="12550" max="12550" width="0" style="1" hidden="1" customWidth="1"/>
    <col min="12551" max="12551" width="20.6640625" style="1" customWidth="1"/>
    <col min="12552" max="12552" width="4.88671875" style="1" customWidth="1"/>
    <col min="12553" max="12553" width="0" style="1" hidden="1" customWidth="1"/>
    <col min="12554" max="12554" width="24.6640625" style="1" customWidth="1"/>
    <col min="12555" max="12555" width="12.33203125" style="1" customWidth="1"/>
    <col min="12556" max="12556" width="0" style="1" hidden="1" customWidth="1"/>
    <col min="12557" max="12557" width="3.44140625" style="1" customWidth="1"/>
    <col min="12558" max="12558" width="0" style="1" hidden="1" customWidth="1"/>
    <col min="12559" max="12559" width="17.6640625" style="1" customWidth="1"/>
    <col min="12560" max="12560" width="3.44140625" style="1" customWidth="1"/>
    <col min="12561" max="12561" width="0" style="1" hidden="1" customWidth="1"/>
    <col min="12562" max="12562" width="23.6640625" style="1" customWidth="1"/>
    <col min="12563" max="12563" width="10" style="1" customWidth="1"/>
    <col min="12564" max="12564" width="0" style="1" hidden="1" customWidth="1"/>
    <col min="12565" max="12566" width="14.6640625" style="1" customWidth="1"/>
    <col min="12567" max="12567" width="12.88671875" style="1" customWidth="1"/>
    <col min="12568" max="12568" width="3.33203125" style="1" customWidth="1"/>
    <col min="12569" max="12569" width="30.33203125" style="1" customWidth="1"/>
    <col min="12570" max="12570" width="5" style="1" customWidth="1"/>
    <col min="12571" max="12571" width="0" style="1" hidden="1" customWidth="1"/>
    <col min="12572" max="12572" width="14.33203125" style="1" customWidth="1"/>
    <col min="12573" max="12573" width="5.6640625" style="1" customWidth="1"/>
    <col min="12574" max="12574" width="0" style="1" hidden="1" customWidth="1"/>
    <col min="12575" max="12575" width="17.33203125" style="1" customWidth="1"/>
    <col min="12576" max="12576" width="12.6640625" style="1" customWidth="1"/>
    <col min="12577" max="12577" width="0" style="1" hidden="1" customWidth="1"/>
    <col min="12578" max="12578" width="5.33203125" style="1" customWidth="1"/>
    <col min="12579" max="12579" width="0" style="1" hidden="1" customWidth="1"/>
    <col min="12580" max="12580" width="17" style="1" customWidth="1"/>
    <col min="12581" max="12581" width="6.33203125" style="1" customWidth="1"/>
    <col min="12582" max="12582" width="0" style="1" hidden="1" customWidth="1"/>
    <col min="12583" max="12583" width="14.33203125" style="1" customWidth="1"/>
    <col min="12584" max="12584" width="7.5546875" style="1" customWidth="1"/>
    <col min="12585" max="12585" width="0" style="1" hidden="1" customWidth="1"/>
    <col min="12586" max="12587" width="14.33203125" style="1" customWidth="1"/>
    <col min="12588" max="12588" width="20.88671875" style="1" customWidth="1"/>
    <col min="12589" max="12589" width="14.44140625" style="1" customWidth="1"/>
    <col min="12590" max="12590" width="15" style="1" customWidth="1"/>
    <col min="12591" max="12591" width="2.6640625" style="1" customWidth="1"/>
    <col min="12592" max="12592" width="11.6640625" style="1" customWidth="1"/>
    <col min="12593" max="12593" width="11.5546875" style="1" customWidth="1"/>
    <col min="12594" max="12594" width="2.33203125" style="1" customWidth="1"/>
    <col min="12595" max="12595" width="41" style="1" customWidth="1"/>
    <col min="12596" max="12596" width="14.33203125" style="1" customWidth="1"/>
    <col min="12597" max="12598" width="11.5546875" style="1" customWidth="1"/>
    <col min="12599" max="12599" width="21.88671875" style="1" customWidth="1"/>
    <col min="12600" max="12791" width="11.5546875" style="1"/>
    <col min="12792" max="12792" width="21.88671875" style="1" customWidth="1"/>
    <col min="12793" max="12793" width="13.88671875" style="1" customWidth="1"/>
    <col min="12794" max="12794" width="38.6640625" style="1" customWidth="1"/>
    <col min="12795" max="12795" width="3" style="1" bestFit="1" customWidth="1"/>
    <col min="12796" max="12796" width="32.33203125" style="1" customWidth="1"/>
    <col min="12797" max="12797" width="46.33203125" style="1" customWidth="1"/>
    <col min="12798" max="12798" width="19" style="1" customWidth="1"/>
    <col min="12799" max="12799" width="0" style="1" hidden="1" customWidth="1"/>
    <col min="12800" max="12800" width="17.6640625" style="1" customWidth="1"/>
    <col min="12801" max="12801" width="0" style="1" hidden="1" customWidth="1"/>
    <col min="12802" max="12802" width="22.33203125" style="1" customWidth="1"/>
    <col min="12803" max="12803" width="5.33203125" style="1" customWidth="1"/>
    <col min="12804" max="12804" width="36.33203125" style="1" customWidth="1"/>
    <col min="12805" max="12805" width="5.6640625" style="1" customWidth="1"/>
    <col min="12806" max="12806" width="0" style="1" hidden="1" customWidth="1"/>
    <col min="12807" max="12807" width="20.6640625" style="1" customWidth="1"/>
    <col min="12808" max="12808" width="4.88671875" style="1" customWidth="1"/>
    <col min="12809" max="12809" width="0" style="1" hidden="1" customWidth="1"/>
    <col min="12810" max="12810" width="24.6640625" style="1" customWidth="1"/>
    <col min="12811" max="12811" width="12.33203125" style="1" customWidth="1"/>
    <col min="12812" max="12812" width="0" style="1" hidden="1" customWidth="1"/>
    <col min="12813" max="12813" width="3.44140625" style="1" customWidth="1"/>
    <col min="12814" max="12814" width="0" style="1" hidden="1" customWidth="1"/>
    <col min="12815" max="12815" width="17.6640625" style="1" customWidth="1"/>
    <col min="12816" max="12816" width="3.44140625" style="1" customWidth="1"/>
    <col min="12817" max="12817" width="0" style="1" hidden="1" customWidth="1"/>
    <col min="12818" max="12818" width="23.6640625" style="1" customWidth="1"/>
    <col min="12819" max="12819" width="10" style="1" customWidth="1"/>
    <col min="12820" max="12820" width="0" style="1" hidden="1" customWidth="1"/>
    <col min="12821" max="12822" width="14.6640625" style="1" customWidth="1"/>
    <col min="12823" max="12823" width="12.88671875" style="1" customWidth="1"/>
    <col min="12824" max="12824" width="3.33203125" style="1" customWidth="1"/>
    <col min="12825" max="12825" width="30.33203125" style="1" customWidth="1"/>
    <col min="12826" max="12826" width="5" style="1" customWidth="1"/>
    <col min="12827" max="12827" width="0" style="1" hidden="1" customWidth="1"/>
    <col min="12828" max="12828" width="14.33203125" style="1" customWidth="1"/>
    <col min="12829" max="12829" width="5.6640625" style="1" customWidth="1"/>
    <col min="12830" max="12830" width="0" style="1" hidden="1" customWidth="1"/>
    <col min="12831" max="12831" width="17.33203125" style="1" customWidth="1"/>
    <col min="12832" max="12832" width="12.6640625" style="1" customWidth="1"/>
    <col min="12833" max="12833" width="0" style="1" hidden="1" customWidth="1"/>
    <col min="12834" max="12834" width="5.33203125" style="1" customWidth="1"/>
    <col min="12835" max="12835" width="0" style="1" hidden="1" customWidth="1"/>
    <col min="12836" max="12836" width="17" style="1" customWidth="1"/>
    <col min="12837" max="12837" width="6.33203125" style="1" customWidth="1"/>
    <col min="12838" max="12838" width="0" style="1" hidden="1" customWidth="1"/>
    <col min="12839" max="12839" width="14.33203125" style="1" customWidth="1"/>
    <col min="12840" max="12840" width="7.5546875" style="1" customWidth="1"/>
    <col min="12841" max="12841" width="0" style="1" hidden="1" customWidth="1"/>
    <col min="12842" max="12843" width="14.33203125" style="1" customWidth="1"/>
    <col min="12844" max="12844" width="20.88671875" style="1" customWidth="1"/>
    <col min="12845" max="12845" width="14.44140625" style="1" customWidth="1"/>
    <col min="12846" max="12846" width="15" style="1" customWidth="1"/>
    <col min="12847" max="12847" width="2.6640625" style="1" customWidth="1"/>
    <col min="12848" max="12848" width="11.6640625" style="1" customWidth="1"/>
    <col min="12849" max="12849" width="11.5546875" style="1" customWidth="1"/>
    <col min="12850" max="12850" width="2.33203125" style="1" customWidth="1"/>
    <col min="12851" max="12851" width="41" style="1" customWidth="1"/>
    <col min="12852" max="12852" width="14.33203125" style="1" customWidth="1"/>
    <col min="12853" max="12854" width="11.5546875" style="1" customWidth="1"/>
    <col min="12855" max="12855" width="21.88671875" style="1" customWidth="1"/>
    <col min="12856" max="13047" width="11.5546875" style="1"/>
    <col min="13048" max="13048" width="21.88671875" style="1" customWidth="1"/>
    <col min="13049" max="13049" width="13.88671875" style="1" customWidth="1"/>
    <col min="13050" max="13050" width="38.6640625" style="1" customWidth="1"/>
    <col min="13051" max="13051" width="3" style="1" bestFit="1" customWidth="1"/>
    <col min="13052" max="13052" width="32.33203125" style="1" customWidth="1"/>
    <col min="13053" max="13053" width="46.33203125" style="1" customWidth="1"/>
    <col min="13054" max="13054" width="19" style="1" customWidth="1"/>
    <col min="13055" max="13055" width="0" style="1" hidden="1" customWidth="1"/>
    <col min="13056" max="13056" width="17.6640625" style="1" customWidth="1"/>
    <col min="13057" max="13057" width="0" style="1" hidden="1" customWidth="1"/>
    <col min="13058" max="13058" width="22.33203125" style="1" customWidth="1"/>
    <col min="13059" max="13059" width="5.33203125" style="1" customWidth="1"/>
    <col min="13060" max="13060" width="36.33203125" style="1" customWidth="1"/>
    <col min="13061" max="13061" width="5.6640625" style="1" customWidth="1"/>
    <col min="13062" max="13062" width="0" style="1" hidden="1" customWidth="1"/>
    <col min="13063" max="13063" width="20.6640625" style="1" customWidth="1"/>
    <col min="13064" max="13064" width="4.88671875" style="1" customWidth="1"/>
    <col min="13065" max="13065" width="0" style="1" hidden="1" customWidth="1"/>
    <col min="13066" max="13066" width="24.6640625" style="1" customWidth="1"/>
    <col min="13067" max="13067" width="12.33203125" style="1" customWidth="1"/>
    <col min="13068" max="13068" width="0" style="1" hidden="1" customWidth="1"/>
    <col min="13069" max="13069" width="3.44140625" style="1" customWidth="1"/>
    <col min="13070" max="13070" width="0" style="1" hidden="1" customWidth="1"/>
    <col min="13071" max="13071" width="17.6640625" style="1" customWidth="1"/>
    <col min="13072" max="13072" width="3.44140625" style="1" customWidth="1"/>
    <col min="13073" max="13073" width="0" style="1" hidden="1" customWidth="1"/>
    <col min="13074" max="13074" width="23.6640625" style="1" customWidth="1"/>
    <col min="13075" max="13075" width="10" style="1" customWidth="1"/>
    <col min="13076" max="13076" width="0" style="1" hidden="1" customWidth="1"/>
    <col min="13077" max="13078" width="14.6640625" style="1" customWidth="1"/>
    <col min="13079" max="13079" width="12.88671875" style="1" customWidth="1"/>
    <col min="13080" max="13080" width="3.33203125" style="1" customWidth="1"/>
    <col min="13081" max="13081" width="30.33203125" style="1" customWidth="1"/>
    <col min="13082" max="13082" width="5" style="1" customWidth="1"/>
    <col min="13083" max="13083" width="0" style="1" hidden="1" customWidth="1"/>
    <col min="13084" max="13084" width="14.33203125" style="1" customWidth="1"/>
    <col min="13085" max="13085" width="5.6640625" style="1" customWidth="1"/>
    <col min="13086" max="13086" width="0" style="1" hidden="1" customWidth="1"/>
    <col min="13087" max="13087" width="17.33203125" style="1" customWidth="1"/>
    <col min="13088" max="13088" width="12.6640625" style="1" customWidth="1"/>
    <col min="13089" max="13089" width="0" style="1" hidden="1" customWidth="1"/>
    <col min="13090" max="13090" width="5.33203125" style="1" customWidth="1"/>
    <col min="13091" max="13091" width="0" style="1" hidden="1" customWidth="1"/>
    <col min="13092" max="13092" width="17" style="1" customWidth="1"/>
    <col min="13093" max="13093" width="6.33203125" style="1" customWidth="1"/>
    <col min="13094" max="13094" width="0" style="1" hidden="1" customWidth="1"/>
    <col min="13095" max="13095" width="14.33203125" style="1" customWidth="1"/>
    <col min="13096" max="13096" width="7.5546875" style="1" customWidth="1"/>
    <col min="13097" max="13097" width="0" style="1" hidden="1" customWidth="1"/>
    <col min="13098" max="13099" width="14.33203125" style="1" customWidth="1"/>
    <col min="13100" max="13100" width="20.88671875" style="1" customWidth="1"/>
    <col min="13101" max="13101" width="14.44140625" style="1" customWidth="1"/>
    <col min="13102" max="13102" width="15" style="1" customWidth="1"/>
    <col min="13103" max="13103" width="2.6640625" style="1" customWidth="1"/>
    <col min="13104" max="13104" width="11.6640625" style="1" customWidth="1"/>
    <col min="13105" max="13105" width="11.5546875" style="1" customWidth="1"/>
    <col min="13106" max="13106" width="2.33203125" style="1" customWidth="1"/>
    <col min="13107" max="13107" width="41" style="1" customWidth="1"/>
    <col min="13108" max="13108" width="14.33203125" style="1" customWidth="1"/>
    <col min="13109" max="13110" width="11.5546875" style="1" customWidth="1"/>
    <col min="13111" max="13111" width="21.88671875" style="1" customWidth="1"/>
    <col min="13112" max="13303" width="11.5546875" style="1"/>
    <col min="13304" max="13304" width="21.88671875" style="1" customWidth="1"/>
    <col min="13305" max="13305" width="13.88671875" style="1" customWidth="1"/>
    <col min="13306" max="13306" width="38.6640625" style="1" customWidth="1"/>
    <col min="13307" max="13307" width="3" style="1" bestFit="1" customWidth="1"/>
    <col min="13308" max="13308" width="32.33203125" style="1" customWidth="1"/>
    <col min="13309" max="13309" width="46.33203125" style="1" customWidth="1"/>
    <col min="13310" max="13310" width="19" style="1" customWidth="1"/>
    <col min="13311" max="13311" width="0" style="1" hidden="1" customWidth="1"/>
    <col min="13312" max="13312" width="17.6640625" style="1" customWidth="1"/>
    <col min="13313" max="13313" width="0" style="1" hidden="1" customWidth="1"/>
    <col min="13314" max="13314" width="22.33203125" style="1" customWidth="1"/>
    <col min="13315" max="13315" width="5.33203125" style="1" customWidth="1"/>
    <col min="13316" max="13316" width="36.33203125" style="1" customWidth="1"/>
    <col min="13317" max="13317" width="5.6640625" style="1" customWidth="1"/>
    <col min="13318" max="13318" width="0" style="1" hidden="1" customWidth="1"/>
    <col min="13319" max="13319" width="20.6640625" style="1" customWidth="1"/>
    <col min="13320" max="13320" width="4.88671875" style="1" customWidth="1"/>
    <col min="13321" max="13321" width="0" style="1" hidden="1" customWidth="1"/>
    <col min="13322" max="13322" width="24.6640625" style="1" customWidth="1"/>
    <col min="13323" max="13323" width="12.33203125" style="1" customWidth="1"/>
    <col min="13324" max="13324" width="0" style="1" hidden="1" customWidth="1"/>
    <col min="13325" max="13325" width="3.44140625" style="1" customWidth="1"/>
    <col min="13326" max="13326" width="0" style="1" hidden="1" customWidth="1"/>
    <col min="13327" max="13327" width="17.6640625" style="1" customWidth="1"/>
    <col min="13328" max="13328" width="3.44140625" style="1" customWidth="1"/>
    <col min="13329" max="13329" width="0" style="1" hidden="1" customWidth="1"/>
    <col min="13330" max="13330" width="23.6640625" style="1" customWidth="1"/>
    <col min="13331" max="13331" width="10" style="1" customWidth="1"/>
    <col min="13332" max="13332" width="0" style="1" hidden="1" customWidth="1"/>
    <col min="13333" max="13334" width="14.6640625" style="1" customWidth="1"/>
    <col min="13335" max="13335" width="12.88671875" style="1" customWidth="1"/>
    <col min="13336" max="13336" width="3.33203125" style="1" customWidth="1"/>
    <col min="13337" max="13337" width="30.33203125" style="1" customWidth="1"/>
    <col min="13338" max="13338" width="5" style="1" customWidth="1"/>
    <col min="13339" max="13339" width="0" style="1" hidden="1" customWidth="1"/>
    <col min="13340" max="13340" width="14.33203125" style="1" customWidth="1"/>
    <col min="13341" max="13341" width="5.6640625" style="1" customWidth="1"/>
    <col min="13342" max="13342" width="0" style="1" hidden="1" customWidth="1"/>
    <col min="13343" max="13343" width="17.33203125" style="1" customWidth="1"/>
    <col min="13344" max="13344" width="12.6640625" style="1" customWidth="1"/>
    <col min="13345" max="13345" width="0" style="1" hidden="1" customWidth="1"/>
    <col min="13346" max="13346" width="5.33203125" style="1" customWidth="1"/>
    <col min="13347" max="13347" width="0" style="1" hidden="1" customWidth="1"/>
    <col min="13348" max="13348" width="17" style="1" customWidth="1"/>
    <col min="13349" max="13349" width="6.33203125" style="1" customWidth="1"/>
    <col min="13350" max="13350" width="0" style="1" hidden="1" customWidth="1"/>
    <col min="13351" max="13351" width="14.33203125" style="1" customWidth="1"/>
    <col min="13352" max="13352" width="7.5546875" style="1" customWidth="1"/>
    <col min="13353" max="13353" width="0" style="1" hidden="1" customWidth="1"/>
    <col min="13354" max="13355" width="14.33203125" style="1" customWidth="1"/>
    <col min="13356" max="13356" width="20.88671875" style="1" customWidth="1"/>
    <col min="13357" max="13357" width="14.44140625" style="1" customWidth="1"/>
    <col min="13358" max="13358" width="15" style="1" customWidth="1"/>
    <col min="13359" max="13359" width="2.6640625" style="1" customWidth="1"/>
    <col min="13360" max="13360" width="11.6640625" style="1" customWidth="1"/>
    <col min="13361" max="13361" width="11.5546875" style="1" customWidth="1"/>
    <col min="13362" max="13362" width="2.33203125" style="1" customWidth="1"/>
    <col min="13363" max="13363" width="41" style="1" customWidth="1"/>
    <col min="13364" max="13364" width="14.33203125" style="1" customWidth="1"/>
    <col min="13365" max="13366" width="11.5546875" style="1" customWidth="1"/>
    <col min="13367" max="13367" width="21.88671875" style="1" customWidth="1"/>
    <col min="13368" max="13559" width="11.5546875" style="1"/>
    <col min="13560" max="13560" width="21.88671875" style="1" customWidth="1"/>
    <col min="13561" max="13561" width="13.88671875" style="1" customWidth="1"/>
    <col min="13562" max="13562" width="38.6640625" style="1" customWidth="1"/>
    <col min="13563" max="13563" width="3" style="1" bestFit="1" customWidth="1"/>
    <col min="13564" max="13564" width="32.33203125" style="1" customWidth="1"/>
    <col min="13565" max="13565" width="46.33203125" style="1" customWidth="1"/>
    <col min="13566" max="13566" width="19" style="1" customWidth="1"/>
    <col min="13567" max="13567" width="0" style="1" hidden="1" customWidth="1"/>
    <col min="13568" max="13568" width="17.6640625" style="1" customWidth="1"/>
    <col min="13569" max="13569" width="0" style="1" hidden="1" customWidth="1"/>
    <col min="13570" max="13570" width="22.33203125" style="1" customWidth="1"/>
    <col min="13571" max="13571" width="5.33203125" style="1" customWidth="1"/>
    <col min="13572" max="13572" width="36.33203125" style="1" customWidth="1"/>
    <col min="13573" max="13573" width="5.6640625" style="1" customWidth="1"/>
    <col min="13574" max="13574" width="0" style="1" hidden="1" customWidth="1"/>
    <col min="13575" max="13575" width="20.6640625" style="1" customWidth="1"/>
    <col min="13576" max="13576" width="4.88671875" style="1" customWidth="1"/>
    <col min="13577" max="13577" width="0" style="1" hidden="1" customWidth="1"/>
    <col min="13578" max="13578" width="24.6640625" style="1" customWidth="1"/>
    <col min="13579" max="13579" width="12.33203125" style="1" customWidth="1"/>
    <col min="13580" max="13580" width="0" style="1" hidden="1" customWidth="1"/>
    <col min="13581" max="13581" width="3.44140625" style="1" customWidth="1"/>
    <col min="13582" max="13582" width="0" style="1" hidden="1" customWidth="1"/>
    <col min="13583" max="13583" width="17.6640625" style="1" customWidth="1"/>
    <col min="13584" max="13584" width="3.44140625" style="1" customWidth="1"/>
    <col min="13585" max="13585" width="0" style="1" hidden="1" customWidth="1"/>
    <col min="13586" max="13586" width="23.6640625" style="1" customWidth="1"/>
    <col min="13587" max="13587" width="10" style="1" customWidth="1"/>
    <col min="13588" max="13588" width="0" style="1" hidden="1" customWidth="1"/>
    <col min="13589" max="13590" width="14.6640625" style="1" customWidth="1"/>
    <col min="13591" max="13591" width="12.88671875" style="1" customWidth="1"/>
    <col min="13592" max="13592" width="3.33203125" style="1" customWidth="1"/>
    <col min="13593" max="13593" width="30.33203125" style="1" customWidth="1"/>
    <col min="13594" max="13594" width="5" style="1" customWidth="1"/>
    <col min="13595" max="13595" width="0" style="1" hidden="1" customWidth="1"/>
    <col min="13596" max="13596" width="14.33203125" style="1" customWidth="1"/>
    <col min="13597" max="13597" width="5.6640625" style="1" customWidth="1"/>
    <col min="13598" max="13598" width="0" style="1" hidden="1" customWidth="1"/>
    <col min="13599" max="13599" width="17.33203125" style="1" customWidth="1"/>
    <col min="13600" max="13600" width="12.6640625" style="1" customWidth="1"/>
    <col min="13601" max="13601" width="0" style="1" hidden="1" customWidth="1"/>
    <col min="13602" max="13602" width="5.33203125" style="1" customWidth="1"/>
    <col min="13603" max="13603" width="0" style="1" hidden="1" customWidth="1"/>
    <col min="13604" max="13604" width="17" style="1" customWidth="1"/>
    <col min="13605" max="13605" width="6.33203125" style="1" customWidth="1"/>
    <col min="13606" max="13606" width="0" style="1" hidden="1" customWidth="1"/>
    <col min="13607" max="13607" width="14.33203125" style="1" customWidth="1"/>
    <col min="13608" max="13608" width="7.5546875" style="1" customWidth="1"/>
    <col min="13609" max="13609" width="0" style="1" hidden="1" customWidth="1"/>
    <col min="13610" max="13611" width="14.33203125" style="1" customWidth="1"/>
    <col min="13612" max="13612" width="20.88671875" style="1" customWidth="1"/>
    <col min="13613" max="13613" width="14.44140625" style="1" customWidth="1"/>
    <col min="13614" max="13614" width="15" style="1" customWidth="1"/>
    <col min="13615" max="13615" width="2.6640625" style="1" customWidth="1"/>
    <col min="13616" max="13616" width="11.6640625" style="1" customWidth="1"/>
    <col min="13617" max="13617" width="11.5546875" style="1" customWidth="1"/>
    <col min="13618" max="13618" width="2.33203125" style="1" customWidth="1"/>
    <col min="13619" max="13619" width="41" style="1" customWidth="1"/>
    <col min="13620" max="13620" width="14.33203125" style="1" customWidth="1"/>
    <col min="13621" max="13622" width="11.5546875" style="1" customWidth="1"/>
    <col min="13623" max="13623" width="21.88671875" style="1" customWidth="1"/>
    <col min="13624" max="13815" width="11.5546875" style="1"/>
    <col min="13816" max="13816" width="21.88671875" style="1" customWidth="1"/>
    <col min="13817" max="13817" width="13.88671875" style="1" customWidth="1"/>
    <col min="13818" max="13818" width="38.6640625" style="1" customWidth="1"/>
    <col min="13819" max="13819" width="3" style="1" bestFit="1" customWidth="1"/>
    <col min="13820" max="13820" width="32.33203125" style="1" customWidth="1"/>
    <col min="13821" max="13821" width="46.33203125" style="1" customWidth="1"/>
    <col min="13822" max="13822" width="19" style="1" customWidth="1"/>
    <col min="13823" max="13823" width="0" style="1" hidden="1" customWidth="1"/>
    <col min="13824" max="13824" width="17.6640625" style="1" customWidth="1"/>
    <col min="13825" max="13825" width="0" style="1" hidden="1" customWidth="1"/>
    <col min="13826" max="13826" width="22.33203125" style="1" customWidth="1"/>
    <col min="13827" max="13827" width="5.33203125" style="1" customWidth="1"/>
    <col min="13828" max="13828" width="36.33203125" style="1" customWidth="1"/>
    <col min="13829" max="13829" width="5.6640625" style="1" customWidth="1"/>
    <col min="13830" max="13830" width="0" style="1" hidden="1" customWidth="1"/>
    <col min="13831" max="13831" width="20.6640625" style="1" customWidth="1"/>
    <col min="13832" max="13832" width="4.88671875" style="1" customWidth="1"/>
    <col min="13833" max="13833" width="0" style="1" hidden="1" customWidth="1"/>
    <col min="13834" max="13834" width="24.6640625" style="1" customWidth="1"/>
    <col min="13835" max="13835" width="12.33203125" style="1" customWidth="1"/>
    <col min="13836" max="13836" width="0" style="1" hidden="1" customWidth="1"/>
    <col min="13837" max="13837" width="3.44140625" style="1" customWidth="1"/>
    <col min="13838" max="13838" width="0" style="1" hidden="1" customWidth="1"/>
    <col min="13839" max="13839" width="17.6640625" style="1" customWidth="1"/>
    <col min="13840" max="13840" width="3.44140625" style="1" customWidth="1"/>
    <col min="13841" max="13841" width="0" style="1" hidden="1" customWidth="1"/>
    <col min="13842" max="13842" width="23.6640625" style="1" customWidth="1"/>
    <col min="13843" max="13843" width="10" style="1" customWidth="1"/>
    <col min="13844" max="13844" width="0" style="1" hidden="1" customWidth="1"/>
    <col min="13845" max="13846" width="14.6640625" style="1" customWidth="1"/>
    <col min="13847" max="13847" width="12.88671875" style="1" customWidth="1"/>
    <col min="13848" max="13848" width="3.33203125" style="1" customWidth="1"/>
    <col min="13849" max="13849" width="30.33203125" style="1" customWidth="1"/>
    <col min="13850" max="13850" width="5" style="1" customWidth="1"/>
    <col min="13851" max="13851" width="0" style="1" hidden="1" customWidth="1"/>
    <col min="13852" max="13852" width="14.33203125" style="1" customWidth="1"/>
    <col min="13853" max="13853" width="5.6640625" style="1" customWidth="1"/>
    <col min="13854" max="13854" width="0" style="1" hidden="1" customWidth="1"/>
    <col min="13855" max="13855" width="17.33203125" style="1" customWidth="1"/>
    <col min="13856" max="13856" width="12.6640625" style="1" customWidth="1"/>
    <col min="13857" max="13857" width="0" style="1" hidden="1" customWidth="1"/>
    <col min="13858" max="13858" width="5.33203125" style="1" customWidth="1"/>
    <col min="13859" max="13859" width="0" style="1" hidden="1" customWidth="1"/>
    <col min="13860" max="13860" width="17" style="1" customWidth="1"/>
    <col min="13861" max="13861" width="6.33203125" style="1" customWidth="1"/>
    <col min="13862" max="13862" width="0" style="1" hidden="1" customWidth="1"/>
    <col min="13863" max="13863" width="14.33203125" style="1" customWidth="1"/>
    <col min="13864" max="13864" width="7.5546875" style="1" customWidth="1"/>
    <col min="13865" max="13865" width="0" style="1" hidden="1" customWidth="1"/>
    <col min="13866" max="13867" width="14.33203125" style="1" customWidth="1"/>
    <col min="13868" max="13868" width="20.88671875" style="1" customWidth="1"/>
    <col min="13869" max="13869" width="14.44140625" style="1" customWidth="1"/>
    <col min="13870" max="13870" width="15" style="1" customWidth="1"/>
    <col min="13871" max="13871" width="2.6640625" style="1" customWidth="1"/>
    <col min="13872" max="13872" width="11.6640625" style="1" customWidth="1"/>
    <col min="13873" max="13873" width="11.5546875" style="1" customWidth="1"/>
    <col min="13874" max="13874" width="2.33203125" style="1" customWidth="1"/>
    <col min="13875" max="13875" width="41" style="1" customWidth="1"/>
    <col min="13876" max="13876" width="14.33203125" style="1" customWidth="1"/>
    <col min="13877" max="13878" width="11.5546875" style="1" customWidth="1"/>
    <col min="13879" max="13879" width="21.88671875" style="1" customWidth="1"/>
    <col min="13880" max="14071" width="11.5546875" style="1"/>
    <col min="14072" max="14072" width="21.88671875" style="1" customWidth="1"/>
    <col min="14073" max="14073" width="13.88671875" style="1" customWidth="1"/>
    <col min="14074" max="14074" width="38.6640625" style="1" customWidth="1"/>
    <col min="14075" max="14075" width="3" style="1" bestFit="1" customWidth="1"/>
    <col min="14076" max="14076" width="32.33203125" style="1" customWidth="1"/>
    <col min="14077" max="14077" width="46.33203125" style="1" customWidth="1"/>
    <col min="14078" max="14078" width="19" style="1" customWidth="1"/>
    <col min="14079" max="14079" width="0" style="1" hidden="1" customWidth="1"/>
    <col min="14080" max="14080" width="17.6640625" style="1" customWidth="1"/>
    <col min="14081" max="14081" width="0" style="1" hidden="1" customWidth="1"/>
    <col min="14082" max="14082" width="22.33203125" style="1" customWidth="1"/>
    <col min="14083" max="14083" width="5.33203125" style="1" customWidth="1"/>
    <col min="14084" max="14084" width="36.33203125" style="1" customWidth="1"/>
    <col min="14085" max="14085" width="5.6640625" style="1" customWidth="1"/>
    <col min="14086" max="14086" width="0" style="1" hidden="1" customWidth="1"/>
    <col min="14087" max="14087" width="20.6640625" style="1" customWidth="1"/>
    <col min="14088" max="14088" width="4.88671875" style="1" customWidth="1"/>
    <col min="14089" max="14089" width="0" style="1" hidden="1" customWidth="1"/>
    <col min="14090" max="14090" width="24.6640625" style="1" customWidth="1"/>
    <col min="14091" max="14091" width="12.33203125" style="1" customWidth="1"/>
    <col min="14092" max="14092" width="0" style="1" hidden="1" customWidth="1"/>
    <col min="14093" max="14093" width="3.44140625" style="1" customWidth="1"/>
    <col min="14094" max="14094" width="0" style="1" hidden="1" customWidth="1"/>
    <col min="14095" max="14095" width="17.6640625" style="1" customWidth="1"/>
    <col min="14096" max="14096" width="3.44140625" style="1" customWidth="1"/>
    <col min="14097" max="14097" width="0" style="1" hidden="1" customWidth="1"/>
    <col min="14098" max="14098" width="23.6640625" style="1" customWidth="1"/>
    <col min="14099" max="14099" width="10" style="1" customWidth="1"/>
    <col min="14100" max="14100" width="0" style="1" hidden="1" customWidth="1"/>
    <col min="14101" max="14102" width="14.6640625" style="1" customWidth="1"/>
    <col min="14103" max="14103" width="12.88671875" style="1" customWidth="1"/>
    <col min="14104" max="14104" width="3.33203125" style="1" customWidth="1"/>
    <col min="14105" max="14105" width="30.33203125" style="1" customWidth="1"/>
    <col min="14106" max="14106" width="5" style="1" customWidth="1"/>
    <col min="14107" max="14107" width="0" style="1" hidden="1" customWidth="1"/>
    <col min="14108" max="14108" width="14.33203125" style="1" customWidth="1"/>
    <col min="14109" max="14109" width="5.6640625" style="1" customWidth="1"/>
    <col min="14110" max="14110" width="0" style="1" hidden="1" customWidth="1"/>
    <col min="14111" max="14111" width="17.33203125" style="1" customWidth="1"/>
    <col min="14112" max="14112" width="12.6640625" style="1" customWidth="1"/>
    <col min="14113" max="14113" width="0" style="1" hidden="1" customWidth="1"/>
    <col min="14114" max="14114" width="5.33203125" style="1" customWidth="1"/>
    <col min="14115" max="14115" width="0" style="1" hidden="1" customWidth="1"/>
    <col min="14116" max="14116" width="17" style="1" customWidth="1"/>
    <col min="14117" max="14117" width="6.33203125" style="1" customWidth="1"/>
    <col min="14118" max="14118" width="0" style="1" hidden="1" customWidth="1"/>
    <col min="14119" max="14119" width="14.33203125" style="1" customWidth="1"/>
    <col min="14120" max="14120" width="7.5546875" style="1" customWidth="1"/>
    <col min="14121" max="14121" width="0" style="1" hidden="1" customWidth="1"/>
    <col min="14122" max="14123" width="14.33203125" style="1" customWidth="1"/>
    <col min="14124" max="14124" width="20.88671875" style="1" customWidth="1"/>
    <col min="14125" max="14125" width="14.44140625" style="1" customWidth="1"/>
    <col min="14126" max="14126" width="15" style="1" customWidth="1"/>
    <col min="14127" max="14127" width="2.6640625" style="1" customWidth="1"/>
    <col min="14128" max="14128" width="11.6640625" style="1" customWidth="1"/>
    <col min="14129" max="14129" width="11.5546875" style="1" customWidth="1"/>
    <col min="14130" max="14130" width="2.33203125" style="1" customWidth="1"/>
    <col min="14131" max="14131" width="41" style="1" customWidth="1"/>
    <col min="14132" max="14132" width="14.33203125" style="1" customWidth="1"/>
    <col min="14133" max="14134" width="11.5546875" style="1" customWidth="1"/>
    <col min="14135" max="14135" width="21.88671875" style="1" customWidth="1"/>
    <col min="14136" max="14327" width="11.5546875" style="1"/>
    <col min="14328" max="14328" width="21.88671875" style="1" customWidth="1"/>
    <col min="14329" max="14329" width="13.88671875" style="1" customWidth="1"/>
    <col min="14330" max="14330" width="38.6640625" style="1" customWidth="1"/>
    <col min="14331" max="14331" width="3" style="1" bestFit="1" customWidth="1"/>
    <col min="14332" max="14332" width="32.33203125" style="1" customWidth="1"/>
    <col min="14333" max="14333" width="46.33203125" style="1" customWidth="1"/>
    <col min="14334" max="14334" width="19" style="1" customWidth="1"/>
    <col min="14335" max="14335" width="0" style="1" hidden="1" customWidth="1"/>
    <col min="14336" max="14336" width="17.6640625" style="1" customWidth="1"/>
    <col min="14337" max="14337" width="0" style="1" hidden="1" customWidth="1"/>
    <col min="14338" max="14338" width="22.33203125" style="1" customWidth="1"/>
    <col min="14339" max="14339" width="5.33203125" style="1" customWidth="1"/>
    <col min="14340" max="14340" width="36.33203125" style="1" customWidth="1"/>
    <col min="14341" max="14341" width="5.6640625" style="1" customWidth="1"/>
    <col min="14342" max="14342" width="0" style="1" hidden="1" customWidth="1"/>
    <col min="14343" max="14343" width="20.6640625" style="1" customWidth="1"/>
    <col min="14344" max="14344" width="4.88671875" style="1" customWidth="1"/>
    <col min="14345" max="14345" width="0" style="1" hidden="1" customWidth="1"/>
    <col min="14346" max="14346" width="24.6640625" style="1" customWidth="1"/>
    <col min="14347" max="14347" width="12.33203125" style="1" customWidth="1"/>
    <col min="14348" max="14348" width="0" style="1" hidden="1" customWidth="1"/>
    <col min="14349" max="14349" width="3.44140625" style="1" customWidth="1"/>
    <col min="14350" max="14350" width="0" style="1" hidden="1" customWidth="1"/>
    <col min="14351" max="14351" width="17.6640625" style="1" customWidth="1"/>
    <col min="14352" max="14352" width="3.44140625" style="1" customWidth="1"/>
    <col min="14353" max="14353" width="0" style="1" hidden="1" customWidth="1"/>
    <col min="14354" max="14354" width="23.6640625" style="1" customWidth="1"/>
    <col min="14355" max="14355" width="10" style="1" customWidth="1"/>
    <col min="14356" max="14356" width="0" style="1" hidden="1" customWidth="1"/>
    <col min="14357" max="14358" width="14.6640625" style="1" customWidth="1"/>
    <col min="14359" max="14359" width="12.88671875" style="1" customWidth="1"/>
    <col min="14360" max="14360" width="3.33203125" style="1" customWidth="1"/>
    <col min="14361" max="14361" width="30.33203125" style="1" customWidth="1"/>
    <col min="14362" max="14362" width="5" style="1" customWidth="1"/>
    <col min="14363" max="14363" width="0" style="1" hidden="1" customWidth="1"/>
    <col min="14364" max="14364" width="14.33203125" style="1" customWidth="1"/>
    <col min="14365" max="14365" width="5.6640625" style="1" customWidth="1"/>
    <col min="14366" max="14366" width="0" style="1" hidden="1" customWidth="1"/>
    <col min="14367" max="14367" width="17.33203125" style="1" customWidth="1"/>
    <col min="14368" max="14368" width="12.6640625" style="1" customWidth="1"/>
    <col min="14369" max="14369" width="0" style="1" hidden="1" customWidth="1"/>
    <col min="14370" max="14370" width="5.33203125" style="1" customWidth="1"/>
    <col min="14371" max="14371" width="0" style="1" hidden="1" customWidth="1"/>
    <col min="14372" max="14372" width="17" style="1" customWidth="1"/>
    <col min="14373" max="14373" width="6.33203125" style="1" customWidth="1"/>
    <col min="14374" max="14374" width="0" style="1" hidden="1" customWidth="1"/>
    <col min="14375" max="14375" width="14.33203125" style="1" customWidth="1"/>
    <col min="14376" max="14376" width="7.5546875" style="1" customWidth="1"/>
    <col min="14377" max="14377" width="0" style="1" hidden="1" customWidth="1"/>
    <col min="14378" max="14379" width="14.33203125" style="1" customWidth="1"/>
    <col min="14380" max="14380" width="20.88671875" style="1" customWidth="1"/>
    <col min="14381" max="14381" width="14.44140625" style="1" customWidth="1"/>
    <col min="14382" max="14382" width="15" style="1" customWidth="1"/>
    <col min="14383" max="14383" width="2.6640625" style="1" customWidth="1"/>
    <col min="14384" max="14384" width="11.6640625" style="1" customWidth="1"/>
    <col min="14385" max="14385" width="11.5546875" style="1" customWidth="1"/>
    <col min="14386" max="14386" width="2.33203125" style="1" customWidth="1"/>
    <col min="14387" max="14387" width="41" style="1" customWidth="1"/>
    <col min="14388" max="14388" width="14.33203125" style="1" customWidth="1"/>
    <col min="14389" max="14390" width="11.5546875" style="1" customWidth="1"/>
    <col min="14391" max="14391" width="21.88671875" style="1" customWidth="1"/>
    <col min="14392" max="14583" width="11.5546875" style="1"/>
    <col min="14584" max="14584" width="21.88671875" style="1" customWidth="1"/>
    <col min="14585" max="14585" width="13.88671875" style="1" customWidth="1"/>
    <col min="14586" max="14586" width="38.6640625" style="1" customWidth="1"/>
    <col min="14587" max="14587" width="3" style="1" bestFit="1" customWidth="1"/>
    <col min="14588" max="14588" width="32.33203125" style="1" customWidth="1"/>
    <col min="14589" max="14589" width="46.33203125" style="1" customWidth="1"/>
    <col min="14590" max="14590" width="19" style="1" customWidth="1"/>
    <col min="14591" max="14591" width="0" style="1" hidden="1" customWidth="1"/>
    <col min="14592" max="14592" width="17.6640625" style="1" customWidth="1"/>
    <col min="14593" max="14593" width="0" style="1" hidden="1" customWidth="1"/>
    <col min="14594" max="14594" width="22.33203125" style="1" customWidth="1"/>
    <col min="14595" max="14595" width="5.33203125" style="1" customWidth="1"/>
    <col min="14596" max="14596" width="36.33203125" style="1" customWidth="1"/>
    <col min="14597" max="14597" width="5.6640625" style="1" customWidth="1"/>
    <col min="14598" max="14598" width="0" style="1" hidden="1" customWidth="1"/>
    <col min="14599" max="14599" width="20.6640625" style="1" customWidth="1"/>
    <col min="14600" max="14600" width="4.88671875" style="1" customWidth="1"/>
    <col min="14601" max="14601" width="0" style="1" hidden="1" customWidth="1"/>
    <col min="14602" max="14602" width="24.6640625" style="1" customWidth="1"/>
    <col min="14603" max="14603" width="12.33203125" style="1" customWidth="1"/>
    <col min="14604" max="14604" width="0" style="1" hidden="1" customWidth="1"/>
    <col min="14605" max="14605" width="3.44140625" style="1" customWidth="1"/>
    <col min="14606" max="14606" width="0" style="1" hidden="1" customWidth="1"/>
    <col min="14607" max="14607" width="17.6640625" style="1" customWidth="1"/>
    <col min="14608" max="14608" width="3.44140625" style="1" customWidth="1"/>
    <col min="14609" max="14609" width="0" style="1" hidden="1" customWidth="1"/>
    <col min="14610" max="14610" width="23.6640625" style="1" customWidth="1"/>
    <col min="14611" max="14611" width="10" style="1" customWidth="1"/>
    <col min="14612" max="14612" width="0" style="1" hidden="1" customWidth="1"/>
    <col min="14613" max="14614" width="14.6640625" style="1" customWidth="1"/>
    <col min="14615" max="14615" width="12.88671875" style="1" customWidth="1"/>
    <col min="14616" max="14616" width="3.33203125" style="1" customWidth="1"/>
    <col min="14617" max="14617" width="30.33203125" style="1" customWidth="1"/>
    <col min="14618" max="14618" width="5" style="1" customWidth="1"/>
    <col min="14619" max="14619" width="0" style="1" hidden="1" customWidth="1"/>
    <col min="14620" max="14620" width="14.33203125" style="1" customWidth="1"/>
    <col min="14621" max="14621" width="5.6640625" style="1" customWidth="1"/>
    <col min="14622" max="14622" width="0" style="1" hidden="1" customWidth="1"/>
    <col min="14623" max="14623" width="17.33203125" style="1" customWidth="1"/>
    <col min="14624" max="14624" width="12.6640625" style="1" customWidth="1"/>
    <col min="14625" max="14625" width="0" style="1" hidden="1" customWidth="1"/>
    <col min="14626" max="14626" width="5.33203125" style="1" customWidth="1"/>
    <col min="14627" max="14627" width="0" style="1" hidden="1" customWidth="1"/>
    <col min="14628" max="14628" width="17" style="1" customWidth="1"/>
    <col min="14629" max="14629" width="6.33203125" style="1" customWidth="1"/>
    <col min="14630" max="14630" width="0" style="1" hidden="1" customWidth="1"/>
    <col min="14631" max="14631" width="14.33203125" style="1" customWidth="1"/>
    <col min="14632" max="14632" width="7.5546875" style="1" customWidth="1"/>
    <col min="14633" max="14633" width="0" style="1" hidden="1" customWidth="1"/>
    <col min="14634" max="14635" width="14.33203125" style="1" customWidth="1"/>
    <col min="14636" max="14636" width="20.88671875" style="1" customWidth="1"/>
    <col min="14637" max="14637" width="14.44140625" style="1" customWidth="1"/>
    <col min="14638" max="14638" width="15" style="1" customWidth="1"/>
    <col min="14639" max="14639" width="2.6640625" style="1" customWidth="1"/>
    <col min="14640" max="14640" width="11.6640625" style="1" customWidth="1"/>
    <col min="14641" max="14641" width="11.5546875" style="1" customWidth="1"/>
    <col min="14642" max="14642" width="2.33203125" style="1" customWidth="1"/>
    <col min="14643" max="14643" width="41" style="1" customWidth="1"/>
    <col min="14644" max="14644" width="14.33203125" style="1" customWidth="1"/>
    <col min="14645" max="14646" width="11.5546875" style="1" customWidth="1"/>
    <col min="14647" max="14647" width="21.88671875" style="1" customWidth="1"/>
    <col min="14648" max="14839" width="11.5546875" style="1"/>
    <col min="14840" max="14840" width="21.88671875" style="1" customWidth="1"/>
    <col min="14841" max="14841" width="13.88671875" style="1" customWidth="1"/>
    <col min="14842" max="14842" width="38.6640625" style="1" customWidth="1"/>
    <col min="14843" max="14843" width="3" style="1" bestFit="1" customWidth="1"/>
    <col min="14844" max="14844" width="32.33203125" style="1" customWidth="1"/>
    <col min="14845" max="14845" width="46.33203125" style="1" customWidth="1"/>
    <col min="14846" max="14846" width="19" style="1" customWidth="1"/>
    <col min="14847" max="14847" width="0" style="1" hidden="1" customWidth="1"/>
    <col min="14848" max="14848" width="17.6640625" style="1" customWidth="1"/>
    <col min="14849" max="14849" width="0" style="1" hidden="1" customWidth="1"/>
    <col min="14850" max="14850" width="22.33203125" style="1" customWidth="1"/>
    <col min="14851" max="14851" width="5.33203125" style="1" customWidth="1"/>
    <col min="14852" max="14852" width="36.33203125" style="1" customWidth="1"/>
    <col min="14853" max="14853" width="5.6640625" style="1" customWidth="1"/>
    <col min="14854" max="14854" width="0" style="1" hidden="1" customWidth="1"/>
    <col min="14855" max="14855" width="20.6640625" style="1" customWidth="1"/>
    <col min="14856" max="14856" width="4.88671875" style="1" customWidth="1"/>
    <col min="14857" max="14857" width="0" style="1" hidden="1" customWidth="1"/>
    <col min="14858" max="14858" width="24.6640625" style="1" customWidth="1"/>
    <col min="14859" max="14859" width="12.33203125" style="1" customWidth="1"/>
    <col min="14860" max="14860" width="0" style="1" hidden="1" customWidth="1"/>
    <col min="14861" max="14861" width="3.44140625" style="1" customWidth="1"/>
    <col min="14862" max="14862" width="0" style="1" hidden="1" customWidth="1"/>
    <col min="14863" max="14863" width="17.6640625" style="1" customWidth="1"/>
    <col min="14864" max="14864" width="3.44140625" style="1" customWidth="1"/>
    <col min="14865" max="14865" width="0" style="1" hidden="1" customWidth="1"/>
    <col min="14866" max="14866" width="23.6640625" style="1" customWidth="1"/>
    <col min="14867" max="14867" width="10" style="1" customWidth="1"/>
    <col min="14868" max="14868" width="0" style="1" hidden="1" customWidth="1"/>
    <col min="14869" max="14870" width="14.6640625" style="1" customWidth="1"/>
    <col min="14871" max="14871" width="12.88671875" style="1" customWidth="1"/>
    <col min="14872" max="14872" width="3.33203125" style="1" customWidth="1"/>
    <col min="14873" max="14873" width="30.33203125" style="1" customWidth="1"/>
    <col min="14874" max="14874" width="5" style="1" customWidth="1"/>
    <col min="14875" max="14875" width="0" style="1" hidden="1" customWidth="1"/>
    <col min="14876" max="14876" width="14.33203125" style="1" customWidth="1"/>
    <col min="14877" max="14877" width="5.6640625" style="1" customWidth="1"/>
    <col min="14878" max="14878" width="0" style="1" hidden="1" customWidth="1"/>
    <col min="14879" max="14879" width="17.33203125" style="1" customWidth="1"/>
    <col min="14880" max="14880" width="12.6640625" style="1" customWidth="1"/>
    <col min="14881" max="14881" width="0" style="1" hidden="1" customWidth="1"/>
    <col min="14882" max="14882" width="5.33203125" style="1" customWidth="1"/>
    <col min="14883" max="14883" width="0" style="1" hidden="1" customWidth="1"/>
    <col min="14884" max="14884" width="17" style="1" customWidth="1"/>
    <col min="14885" max="14885" width="6.33203125" style="1" customWidth="1"/>
    <col min="14886" max="14886" width="0" style="1" hidden="1" customWidth="1"/>
    <col min="14887" max="14887" width="14.33203125" style="1" customWidth="1"/>
    <col min="14888" max="14888" width="7.5546875" style="1" customWidth="1"/>
    <col min="14889" max="14889" width="0" style="1" hidden="1" customWidth="1"/>
    <col min="14890" max="14891" width="14.33203125" style="1" customWidth="1"/>
    <col min="14892" max="14892" width="20.88671875" style="1" customWidth="1"/>
    <col min="14893" max="14893" width="14.44140625" style="1" customWidth="1"/>
    <col min="14894" max="14894" width="15" style="1" customWidth="1"/>
    <col min="14895" max="14895" width="2.6640625" style="1" customWidth="1"/>
    <col min="14896" max="14896" width="11.6640625" style="1" customWidth="1"/>
    <col min="14897" max="14897" width="11.5546875" style="1" customWidth="1"/>
    <col min="14898" max="14898" width="2.33203125" style="1" customWidth="1"/>
    <col min="14899" max="14899" width="41" style="1" customWidth="1"/>
    <col min="14900" max="14900" width="14.33203125" style="1" customWidth="1"/>
    <col min="14901" max="14902" width="11.5546875" style="1" customWidth="1"/>
    <col min="14903" max="14903" width="21.88671875" style="1" customWidth="1"/>
    <col min="14904" max="15095" width="11.5546875" style="1"/>
    <col min="15096" max="15096" width="21.88671875" style="1" customWidth="1"/>
    <col min="15097" max="15097" width="13.88671875" style="1" customWidth="1"/>
    <col min="15098" max="15098" width="38.6640625" style="1" customWidth="1"/>
    <col min="15099" max="15099" width="3" style="1" bestFit="1" customWidth="1"/>
    <col min="15100" max="15100" width="32.33203125" style="1" customWidth="1"/>
    <col min="15101" max="15101" width="46.33203125" style="1" customWidth="1"/>
    <col min="15102" max="15102" width="19" style="1" customWidth="1"/>
    <col min="15103" max="15103" width="0" style="1" hidden="1" customWidth="1"/>
    <col min="15104" max="15104" width="17.6640625" style="1" customWidth="1"/>
    <col min="15105" max="15105" width="0" style="1" hidden="1" customWidth="1"/>
    <col min="15106" max="15106" width="22.33203125" style="1" customWidth="1"/>
    <col min="15107" max="15107" width="5.33203125" style="1" customWidth="1"/>
    <col min="15108" max="15108" width="36.33203125" style="1" customWidth="1"/>
    <col min="15109" max="15109" width="5.6640625" style="1" customWidth="1"/>
    <col min="15110" max="15110" width="0" style="1" hidden="1" customWidth="1"/>
    <col min="15111" max="15111" width="20.6640625" style="1" customWidth="1"/>
    <col min="15112" max="15112" width="4.88671875" style="1" customWidth="1"/>
    <col min="15113" max="15113" width="0" style="1" hidden="1" customWidth="1"/>
    <col min="15114" max="15114" width="24.6640625" style="1" customWidth="1"/>
    <col min="15115" max="15115" width="12.33203125" style="1" customWidth="1"/>
    <col min="15116" max="15116" width="0" style="1" hidden="1" customWidth="1"/>
    <col min="15117" max="15117" width="3.44140625" style="1" customWidth="1"/>
    <col min="15118" max="15118" width="0" style="1" hidden="1" customWidth="1"/>
    <col min="15119" max="15119" width="17.6640625" style="1" customWidth="1"/>
    <col min="15120" max="15120" width="3.44140625" style="1" customWidth="1"/>
    <col min="15121" max="15121" width="0" style="1" hidden="1" customWidth="1"/>
    <col min="15122" max="15122" width="23.6640625" style="1" customWidth="1"/>
    <col min="15123" max="15123" width="10" style="1" customWidth="1"/>
    <col min="15124" max="15124" width="0" style="1" hidden="1" customWidth="1"/>
    <col min="15125" max="15126" width="14.6640625" style="1" customWidth="1"/>
    <col min="15127" max="15127" width="12.88671875" style="1" customWidth="1"/>
    <col min="15128" max="15128" width="3.33203125" style="1" customWidth="1"/>
    <col min="15129" max="15129" width="30.33203125" style="1" customWidth="1"/>
    <col min="15130" max="15130" width="5" style="1" customWidth="1"/>
    <col min="15131" max="15131" width="0" style="1" hidden="1" customWidth="1"/>
    <col min="15132" max="15132" width="14.33203125" style="1" customWidth="1"/>
    <col min="15133" max="15133" width="5.6640625" style="1" customWidth="1"/>
    <col min="15134" max="15134" width="0" style="1" hidden="1" customWidth="1"/>
    <col min="15135" max="15135" width="17.33203125" style="1" customWidth="1"/>
    <col min="15136" max="15136" width="12.6640625" style="1" customWidth="1"/>
    <col min="15137" max="15137" width="0" style="1" hidden="1" customWidth="1"/>
    <col min="15138" max="15138" width="5.33203125" style="1" customWidth="1"/>
    <col min="15139" max="15139" width="0" style="1" hidden="1" customWidth="1"/>
    <col min="15140" max="15140" width="17" style="1" customWidth="1"/>
    <col min="15141" max="15141" width="6.33203125" style="1" customWidth="1"/>
    <col min="15142" max="15142" width="0" style="1" hidden="1" customWidth="1"/>
    <col min="15143" max="15143" width="14.33203125" style="1" customWidth="1"/>
    <col min="15144" max="15144" width="7.5546875" style="1" customWidth="1"/>
    <col min="15145" max="15145" width="0" style="1" hidden="1" customWidth="1"/>
    <col min="15146" max="15147" width="14.33203125" style="1" customWidth="1"/>
    <col min="15148" max="15148" width="20.88671875" style="1" customWidth="1"/>
    <col min="15149" max="15149" width="14.44140625" style="1" customWidth="1"/>
    <col min="15150" max="15150" width="15" style="1" customWidth="1"/>
    <col min="15151" max="15151" width="2.6640625" style="1" customWidth="1"/>
    <col min="15152" max="15152" width="11.6640625" style="1" customWidth="1"/>
    <col min="15153" max="15153" width="11.5546875" style="1" customWidth="1"/>
    <col min="15154" max="15154" width="2.33203125" style="1" customWidth="1"/>
    <col min="15155" max="15155" width="41" style="1" customWidth="1"/>
    <col min="15156" max="15156" width="14.33203125" style="1" customWidth="1"/>
    <col min="15157" max="15158" width="11.5546875" style="1" customWidth="1"/>
    <col min="15159" max="15159" width="21.88671875" style="1" customWidth="1"/>
    <col min="15160" max="15351" width="11.5546875" style="1"/>
    <col min="15352" max="15352" width="21.88671875" style="1" customWidth="1"/>
    <col min="15353" max="15353" width="13.88671875" style="1" customWidth="1"/>
    <col min="15354" max="15354" width="38.6640625" style="1" customWidth="1"/>
    <col min="15355" max="15355" width="3" style="1" bestFit="1" customWidth="1"/>
    <col min="15356" max="15356" width="32.33203125" style="1" customWidth="1"/>
    <col min="15357" max="15357" width="46.33203125" style="1" customWidth="1"/>
    <col min="15358" max="15358" width="19" style="1" customWidth="1"/>
    <col min="15359" max="15359" width="0" style="1" hidden="1" customWidth="1"/>
    <col min="15360" max="15360" width="17.6640625" style="1" customWidth="1"/>
    <col min="15361" max="15361" width="0" style="1" hidden="1" customWidth="1"/>
    <col min="15362" max="15362" width="22.33203125" style="1" customWidth="1"/>
    <col min="15363" max="15363" width="5.33203125" style="1" customWidth="1"/>
    <col min="15364" max="15364" width="36.33203125" style="1" customWidth="1"/>
    <col min="15365" max="15365" width="5.6640625" style="1" customWidth="1"/>
    <col min="15366" max="15366" width="0" style="1" hidden="1" customWidth="1"/>
    <col min="15367" max="15367" width="20.6640625" style="1" customWidth="1"/>
    <col min="15368" max="15368" width="4.88671875" style="1" customWidth="1"/>
    <col min="15369" max="15369" width="0" style="1" hidden="1" customWidth="1"/>
    <col min="15370" max="15370" width="24.6640625" style="1" customWidth="1"/>
    <col min="15371" max="15371" width="12.33203125" style="1" customWidth="1"/>
    <col min="15372" max="15372" width="0" style="1" hidden="1" customWidth="1"/>
    <col min="15373" max="15373" width="3.44140625" style="1" customWidth="1"/>
    <col min="15374" max="15374" width="0" style="1" hidden="1" customWidth="1"/>
    <col min="15375" max="15375" width="17.6640625" style="1" customWidth="1"/>
    <col min="15376" max="15376" width="3.44140625" style="1" customWidth="1"/>
    <col min="15377" max="15377" width="0" style="1" hidden="1" customWidth="1"/>
    <col min="15378" max="15378" width="23.6640625" style="1" customWidth="1"/>
    <col min="15379" max="15379" width="10" style="1" customWidth="1"/>
    <col min="15380" max="15380" width="0" style="1" hidden="1" customWidth="1"/>
    <col min="15381" max="15382" width="14.6640625" style="1" customWidth="1"/>
    <col min="15383" max="15383" width="12.88671875" style="1" customWidth="1"/>
    <col min="15384" max="15384" width="3.33203125" style="1" customWidth="1"/>
    <col min="15385" max="15385" width="30.33203125" style="1" customWidth="1"/>
    <col min="15386" max="15386" width="5" style="1" customWidth="1"/>
    <col min="15387" max="15387" width="0" style="1" hidden="1" customWidth="1"/>
    <col min="15388" max="15388" width="14.33203125" style="1" customWidth="1"/>
    <col min="15389" max="15389" width="5.6640625" style="1" customWidth="1"/>
    <col min="15390" max="15390" width="0" style="1" hidden="1" customWidth="1"/>
    <col min="15391" max="15391" width="17.33203125" style="1" customWidth="1"/>
    <col min="15392" max="15392" width="12.6640625" style="1" customWidth="1"/>
    <col min="15393" max="15393" width="0" style="1" hidden="1" customWidth="1"/>
    <col min="15394" max="15394" width="5.33203125" style="1" customWidth="1"/>
    <col min="15395" max="15395" width="0" style="1" hidden="1" customWidth="1"/>
    <col min="15396" max="15396" width="17" style="1" customWidth="1"/>
    <col min="15397" max="15397" width="6.33203125" style="1" customWidth="1"/>
    <col min="15398" max="15398" width="0" style="1" hidden="1" customWidth="1"/>
    <col min="15399" max="15399" width="14.33203125" style="1" customWidth="1"/>
    <col min="15400" max="15400" width="7.5546875" style="1" customWidth="1"/>
    <col min="15401" max="15401" width="0" style="1" hidden="1" customWidth="1"/>
    <col min="15402" max="15403" width="14.33203125" style="1" customWidth="1"/>
    <col min="15404" max="15404" width="20.88671875" style="1" customWidth="1"/>
    <col min="15405" max="15405" width="14.44140625" style="1" customWidth="1"/>
    <col min="15406" max="15406" width="15" style="1" customWidth="1"/>
    <col min="15407" max="15407" width="2.6640625" style="1" customWidth="1"/>
    <col min="15408" max="15408" width="11.6640625" style="1" customWidth="1"/>
    <col min="15409" max="15409" width="11.5546875" style="1" customWidth="1"/>
    <col min="15410" max="15410" width="2.33203125" style="1" customWidth="1"/>
    <col min="15411" max="15411" width="41" style="1" customWidth="1"/>
    <col min="15412" max="15412" width="14.33203125" style="1" customWidth="1"/>
    <col min="15413" max="15414" width="11.5546875" style="1" customWidth="1"/>
    <col min="15415" max="15415" width="21.88671875" style="1" customWidth="1"/>
    <col min="15416" max="15607" width="11.5546875" style="1"/>
    <col min="15608" max="15608" width="21.88671875" style="1" customWidth="1"/>
    <col min="15609" max="15609" width="13.88671875" style="1" customWidth="1"/>
    <col min="15610" max="15610" width="38.6640625" style="1" customWidth="1"/>
    <col min="15611" max="15611" width="3" style="1" bestFit="1" customWidth="1"/>
    <col min="15612" max="15612" width="32.33203125" style="1" customWidth="1"/>
    <col min="15613" max="15613" width="46.33203125" style="1" customWidth="1"/>
    <col min="15614" max="15614" width="19" style="1" customWidth="1"/>
    <col min="15615" max="15615" width="0" style="1" hidden="1" customWidth="1"/>
    <col min="15616" max="15616" width="17.6640625" style="1" customWidth="1"/>
    <col min="15617" max="15617" width="0" style="1" hidden="1" customWidth="1"/>
    <col min="15618" max="15618" width="22.33203125" style="1" customWidth="1"/>
    <col min="15619" max="15619" width="5.33203125" style="1" customWidth="1"/>
    <col min="15620" max="15620" width="36.33203125" style="1" customWidth="1"/>
    <col min="15621" max="15621" width="5.6640625" style="1" customWidth="1"/>
    <col min="15622" max="15622" width="0" style="1" hidden="1" customWidth="1"/>
    <col min="15623" max="15623" width="20.6640625" style="1" customWidth="1"/>
    <col min="15624" max="15624" width="4.88671875" style="1" customWidth="1"/>
    <col min="15625" max="15625" width="0" style="1" hidden="1" customWidth="1"/>
    <col min="15626" max="15626" width="24.6640625" style="1" customWidth="1"/>
    <col min="15627" max="15627" width="12.33203125" style="1" customWidth="1"/>
    <col min="15628" max="15628" width="0" style="1" hidden="1" customWidth="1"/>
    <col min="15629" max="15629" width="3.44140625" style="1" customWidth="1"/>
    <col min="15630" max="15630" width="0" style="1" hidden="1" customWidth="1"/>
    <col min="15631" max="15631" width="17.6640625" style="1" customWidth="1"/>
    <col min="15632" max="15632" width="3.44140625" style="1" customWidth="1"/>
    <col min="15633" max="15633" width="0" style="1" hidden="1" customWidth="1"/>
    <col min="15634" max="15634" width="23.6640625" style="1" customWidth="1"/>
    <col min="15635" max="15635" width="10" style="1" customWidth="1"/>
    <col min="15636" max="15636" width="0" style="1" hidden="1" customWidth="1"/>
    <col min="15637" max="15638" width="14.6640625" style="1" customWidth="1"/>
    <col min="15639" max="15639" width="12.88671875" style="1" customWidth="1"/>
    <col min="15640" max="15640" width="3.33203125" style="1" customWidth="1"/>
    <col min="15641" max="15641" width="30.33203125" style="1" customWidth="1"/>
    <col min="15642" max="15642" width="5" style="1" customWidth="1"/>
    <col min="15643" max="15643" width="0" style="1" hidden="1" customWidth="1"/>
    <col min="15644" max="15644" width="14.33203125" style="1" customWidth="1"/>
    <col min="15645" max="15645" width="5.6640625" style="1" customWidth="1"/>
    <col min="15646" max="15646" width="0" style="1" hidden="1" customWidth="1"/>
    <col min="15647" max="15647" width="17.33203125" style="1" customWidth="1"/>
    <col min="15648" max="15648" width="12.6640625" style="1" customWidth="1"/>
    <col min="15649" max="15649" width="0" style="1" hidden="1" customWidth="1"/>
    <col min="15650" max="15650" width="5.33203125" style="1" customWidth="1"/>
    <col min="15651" max="15651" width="0" style="1" hidden="1" customWidth="1"/>
    <col min="15652" max="15652" width="17" style="1" customWidth="1"/>
    <col min="15653" max="15653" width="6.33203125" style="1" customWidth="1"/>
    <col min="15654" max="15654" width="0" style="1" hidden="1" customWidth="1"/>
    <col min="15655" max="15655" width="14.33203125" style="1" customWidth="1"/>
    <col min="15656" max="15656" width="7.5546875" style="1" customWidth="1"/>
    <col min="15657" max="15657" width="0" style="1" hidden="1" customWidth="1"/>
    <col min="15658" max="15659" width="14.33203125" style="1" customWidth="1"/>
    <col min="15660" max="15660" width="20.88671875" style="1" customWidth="1"/>
    <col min="15661" max="15661" width="14.44140625" style="1" customWidth="1"/>
    <col min="15662" max="15662" width="15" style="1" customWidth="1"/>
    <col min="15663" max="15663" width="2.6640625" style="1" customWidth="1"/>
    <col min="15664" max="15664" width="11.6640625" style="1" customWidth="1"/>
    <col min="15665" max="15665" width="11.5546875" style="1" customWidth="1"/>
    <col min="15666" max="15666" width="2.33203125" style="1" customWidth="1"/>
    <col min="15667" max="15667" width="41" style="1" customWidth="1"/>
    <col min="15668" max="15668" width="14.33203125" style="1" customWidth="1"/>
    <col min="15669" max="15670" width="11.5546875" style="1" customWidth="1"/>
    <col min="15671" max="15671" width="21.88671875" style="1" customWidth="1"/>
    <col min="15672" max="15863" width="11.5546875" style="1"/>
    <col min="15864" max="15864" width="21.88671875" style="1" customWidth="1"/>
    <col min="15865" max="15865" width="13.88671875" style="1" customWidth="1"/>
    <col min="15866" max="15866" width="38.6640625" style="1" customWidth="1"/>
    <col min="15867" max="15867" width="3" style="1" bestFit="1" customWidth="1"/>
    <col min="15868" max="15868" width="32.33203125" style="1" customWidth="1"/>
    <col min="15869" max="15869" width="46.33203125" style="1" customWidth="1"/>
    <col min="15870" max="15870" width="19" style="1" customWidth="1"/>
    <col min="15871" max="15871" width="0" style="1" hidden="1" customWidth="1"/>
    <col min="15872" max="15872" width="17.6640625" style="1" customWidth="1"/>
    <col min="15873" max="15873" width="0" style="1" hidden="1" customWidth="1"/>
    <col min="15874" max="15874" width="22.33203125" style="1" customWidth="1"/>
    <col min="15875" max="15875" width="5.33203125" style="1" customWidth="1"/>
    <col min="15876" max="15876" width="36.33203125" style="1" customWidth="1"/>
    <col min="15877" max="15877" width="5.6640625" style="1" customWidth="1"/>
    <col min="15878" max="15878" width="0" style="1" hidden="1" customWidth="1"/>
    <col min="15879" max="15879" width="20.6640625" style="1" customWidth="1"/>
    <col min="15880" max="15880" width="4.88671875" style="1" customWidth="1"/>
    <col min="15881" max="15881" width="0" style="1" hidden="1" customWidth="1"/>
    <col min="15882" max="15882" width="24.6640625" style="1" customWidth="1"/>
    <col min="15883" max="15883" width="12.33203125" style="1" customWidth="1"/>
    <col min="15884" max="15884" width="0" style="1" hidden="1" customWidth="1"/>
    <col min="15885" max="15885" width="3.44140625" style="1" customWidth="1"/>
    <col min="15886" max="15886" width="0" style="1" hidden="1" customWidth="1"/>
    <col min="15887" max="15887" width="17.6640625" style="1" customWidth="1"/>
    <col min="15888" max="15888" width="3.44140625" style="1" customWidth="1"/>
    <col min="15889" max="15889" width="0" style="1" hidden="1" customWidth="1"/>
    <col min="15890" max="15890" width="23.6640625" style="1" customWidth="1"/>
    <col min="15891" max="15891" width="10" style="1" customWidth="1"/>
    <col min="15892" max="15892" width="0" style="1" hidden="1" customWidth="1"/>
    <col min="15893" max="15894" width="14.6640625" style="1" customWidth="1"/>
    <col min="15895" max="15895" width="12.88671875" style="1" customWidth="1"/>
    <col min="15896" max="15896" width="3.33203125" style="1" customWidth="1"/>
    <col min="15897" max="15897" width="30.33203125" style="1" customWidth="1"/>
    <col min="15898" max="15898" width="5" style="1" customWidth="1"/>
    <col min="15899" max="15899" width="0" style="1" hidden="1" customWidth="1"/>
    <col min="15900" max="15900" width="14.33203125" style="1" customWidth="1"/>
    <col min="15901" max="15901" width="5.6640625" style="1" customWidth="1"/>
    <col min="15902" max="15902" width="0" style="1" hidden="1" customWidth="1"/>
    <col min="15903" max="15903" width="17.33203125" style="1" customWidth="1"/>
    <col min="15904" max="15904" width="12.6640625" style="1" customWidth="1"/>
    <col min="15905" max="15905" width="0" style="1" hidden="1" customWidth="1"/>
    <col min="15906" max="15906" width="5.33203125" style="1" customWidth="1"/>
    <col min="15907" max="15907" width="0" style="1" hidden="1" customWidth="1"/>
    <col min="15908" max="15908" width="17" style="1" customWidth="1"/>
    <col min="15909" max="15909" width="6.33203125" style="1" customWidth="1"/>
    <col min="15910" max="15910" width="0" style="1" hidden="1" customWidth="1"/>
    <col min="15911" max="15911" width="14.33203125" style="1" customWidth="1"/>
    <col min="15912" max="15912" width="7.5546875" style="1" customWidth="1"/>
    <col min="15913" max="15913" width="0" style="1" hidden="1" customWidth="1"/>
    <col min="15914" max="15915" width="14.33203125" style="1" customWidth="1"/>
    <col min="15916" max="15916" width="20.88671875" style="1" customWidth="1"/>
    <col min="15917" max="15917" width="14.44140625" style="1" customWidth="1"/>
    <col min="15918" max="15918" width="15" style="1" customWidth="1"/>
    <col min="15919" max="15919" width="2.6640625" style="1" customWidth="1"/>
    <col min="15920" max="15920" width="11.6640625" style="1" customWidth="1"/>
    <col min="15921" max="15921" width="11.5546875" style="1" customWidth="1"/>
    <col min="15922" max="15922" width="2.33203125" style="1" customWidth="1"/>
    <col min="15923" max="15923" width="41" style="1" customWidth="1"/>
    <col min="15924" max="15924" width="14.33203125" style="1" customWidth="1"/>
    <col min="15925" max="15926" width="11.5546875" style="1" customWidth="1"/>
    <col min="15927" max="15927" width="21.88671875" style="1" customWidth="1"/>
    <col min="15928" max="16119" width="11.5546875" style="1"/>
    <col min="16120" max="16120" width="21.88671875" style="1" customWidth="1"/>
    <col min="16121" max="16121" width="13.88671875" style="1" customWidth="1"/>
    <col min="16122" max="16122" width="38.6640625" style="1" customWidth="1"/>
    <col min="16123" max="16123" width="3" style="1" bestFit="1" customWidth="1"/>
    <col min="16124" max="16124" width="32.33203125" style="1" customWidth="1"/>
    <col min="16125" max="16125" width="46.33203125" style="1" customWidth="1"/>
    <col min="16126" max="16126" width="19" style="1" customWidth="1"/>
    <col min="16127" max="16127" width="0" style="1" hidden="1" customWidth="1"/>
    <col min="16128" max="16128" width="17.6640625" style="1" customWidth="1"/>
    <col min="16129" max="16129" width="0" style="1" hidden="1" customWidth="1"/>
    <col min="16130" max="16130" width="22.33203125" style="1" customWidth="1"/>
    <col min="16131" max="16131" width="5.33203125" style="1" customWidth="1"/>
    <col min="16132" max="16132" width="36.33203125" style="1" customWidth="1"/>
    <col min="16133" max="16133" width="5.6640625" style="1" customWidth="1"/>
    <col min="16134" max="16134" width="0" style="1" hidden="1" customWidth="1"/>
    <col min="16135" max="16135" width="20.6640625" style="1" customWidth="1"/>
    <col min="16136" max="16136" width="4.88671875" style="1" customWidth="1"/>
    <col min="16137" max="16137" width="0" style="1" hidden="1" customWidth="1"/>
    <col min="16138" max="16138" width="24.6640625" style="1" customWidth="1"/>
    <col min="16139" max="16139" width="12.33203125" style="1" customWidth="1"/>
    <col min="16140" max="16140" width="0" style="1" hidden="1" customWidth="1"/>
    <col min="16141" max="16141" width="3.44140625" style="1" customWidth="1"/>
    <col min="16142" max="16142" width="0" style="1" hidden="1" customWidth="1"/>
    <col min="16143" max="16143" width="17.6640625" style="1" customWidth="1"/>
    <col min="16144" max="16144" width="3.44140625" style="1" customWidth="1"/>
    <col min="16145" max="16145" width="0" style="1" hidden="1" customWidth="1"/>
    <col min="16146" max="16146" width="23.6640625" style="1" customWidth="1"/>
    <col min="16147" max="16147" width="10" style="1" customWidth="1"/>
    <col min="16148" max="16148" width="0" style="1" hidden="1" customWidth="1"/>
    <col min="16149" max="16150" width="14.6640625" style="1" customWidth="1"/>
    <col min="16151" max="16151" width="12.88671875" style="1" customWidth="1"/>
    <col min="16152" max="16152" width="3.33203125" style="1" customWidth="1"/>
    <col min="16153" max="16153" width="30.33203125" style="1" customWidth="1"/>
    <col min="16154" max="16154" width="5" style="1" customWidth="1"/>
    <col min="16155" max="16155" width="0" style="1" hidden="1" customWidth="1"/>
    <col min="16156" max="16156" width="14.33203125" style="1" customWidth="1"/>
    <col min="16157" max="16157" width="5.6640625" style="1" customWidth="1"/>
    <col min="16158" max="16158" width="0" style="1" hidden="1" customWidth="1"/>
    <col min="16159" max="16159" width="17.33203125" style="1" customWidth="1"/>
    <col min="16160" max="16160" width="12.6640625" style="1" customWidth="1"/>
    <col min="16161" max="16161" width="0" style="1" hidden="1" customWidth="1"/>
    <col min="16162" max="16162" width="5.33203125" style="1" customWidth="1"/>
    <col min="16163" max="16163" width="0" style="1" hidden="1" customWidth="1"/>
    <col min="16164" max="16164" width="17" style="1" customWidth="1"/>
    <col min="16165" max="16165" width="6.33203125" style="1" customWidth="1"/>
    <col min="16166" max="16166" width="0" style="1" hidden="1" customWidth="1"/>
    <col min="16167" max="16167" width="14.33203125" style="1" customWidth="1"/>
    <col min="16168" max="16168" width="7.5546875" style="1" customWidth="1"/>
    <col min="16169" max="16169" width="0" style="1" hidden="1" customWidth="1"/>
    <col min="16170" max="16171" width="14.33203125" style="1" customWidth="1"/>
    <col min="16172" max="16172" width="20.88671875" style="1" customWidth="1"/>
    <col min="16173" max="16173" width="14.44140625" style="1" customWidth="1"/>
    <col min="16174" max="16174" width="15" style="1" customWidth="1"/>
    <col min="16175" max="16175" width="2.6640625" style="1" customWidth="1"/>
    <col min="16176" max="16176" width="11.6640625" style="1" customWidth="1"/>
    <col min="16177" max="16177" width="11.5546875" style="1" customWidth="1"/>
    <col min="16178" max="16178" width="2.33203125" style="1" customWidth="1"/>
    <col min="16179" max="16179" width="41" style="1" customWidth="1"/>
    <col min="16180" max="16180" width="14.33203125" style="1" customWidth="1"/>
    <col min="16181" max="16182" width="11.5546875" style="1" customWidth="1"/>
    <col min="16183" max="16183" width="21.88671875" style="1" customWidth="1"/>
    <col min="16184" max="16377" width="11.5546875" style="1"/>
    <col min="16378" max="16384" width="11.5546875" style="1" customWidth="1"/>
  </cols>
  <sheetData>
    <row r="1" spans="1:62" ht="21.75" customHeight="1" x14ac:dyDescent="0.3">
      <c r="A1" s="497" t="s">
        <v>155</v>
      </c>
      <c r="B1" s="498"/>
      <c r="C1" s="498"/>
      <c r="D1" s="498"/>
      <c r="E1" s="498"/>
      <c r="F1" s="498"/>
      <c r="G1" s="498"/>
      <c r="H1" s="498"/>
      <c r="I1" s="498"/>
      <c r="J1" s="498"/>
      <c r="K1" s="498"/>
      <c r="L1" s="498"/>
      <c r="M1" s="498"/>
      <c r="N1" s="498"/>
      <c r="O1" s="498"/>
      <c r="P1" s="498"/>
      <c r="Q1" s="498"/>
      <c r="R1" s="498"/>
      <c r="S1" s="498"/>
      <c r="T1" s="499"/>
      <c r="U1" s="511" t="s">
        <v>156</v>
      </c>
      <c r="V1" s="512"/>
      <c r="W1" s="512"/>
      <c r="X1" s="512"/>
      <c r="Y1" s="512"/>
      <c r="Z1" s="512"/>
      <c r="AA1" s="512"/>
      <c r="AB1" s="513"/>
      <c r="AC1" s="374" t="s">
        <v>157</v>
      </c>
      <c r="AD1" s="374"/>
      <c r="AE1" s="374"/>
      <c r="AF1" s="374"/>
      <c r="AG1" s="374"/>
      <c r="AH1" s="374"/>
      <c r="AI1" s="374"/>
      <c r="AJ1" s="374"/>
      <c r="AK1" s="374"/>
      <c r="AL1" s="374"/>
      <c r="AM1" s="374"/>
      <c r="AN1" s="374"/>
      <c r="AO1" s="374"/>
      <c r="AP1" s="374"/>
      <c r="AQ1" s="374"/>
      <c r="AR1" s="374"/>
      <c r="AS1" s="374"/>
      <c r="AT1" s="374"/>
      <c r="AU1" s="157"/>
      <c r="AV1" s="375" t="s">
        <v>158</v>
      </c>
      <c r="AW1" s="375"/>
      <c r="AX1" s="375"/>
      <c r="AY1" s="371" t="s">
        <v>159</v>
      </c>
      <c r="AZ1" s="371"/>
      <c r="BA1" s="371"/>
      <c r="BB1" s="371"/>
      <c r="BC1" s="371"/>
      <c r="BD1" s="371"/>
      <c r="BE1" s="371"/>
      <c r="BF1" s="371"/>
      <c r="BG1" s="371"/>
      <c r="BH1" s="371"/>
      <c r="BI1" s="371"/>
      <c r="BJ1" s="371"/>
    </row>
    <row r="2" spans="1:62" ht="18.75" customHeight="1" x14ac:dyDescent="0.3">
      <c r="A2" s="500"/>
      <c r="B2" s="501"/>
      <c r="C2" s="501"/>
      <c r="D2" s="501"/>
      <c r="E2" s="501"/>
      <c r="F2" s="501"/>
      <c r="G2" s="501"/>
      <c r="H2" s="501"/>
      <c r="I2" s="501"/>
      <c r="J2" s="501"/>
      <c r="K2" s="501"/>
      <c r="L2" s="501"/>
      <c r="M2" s="501"/>
      <c r="N2" s="501"/>
      <c r="O2" s="501"/>
      <c r="P2" s="501"/>
      <c r="Q2" s="501"/>
      <c r="R2" s="501"/>
      <c r="S2" s="501"/>
      <c r="T2" s="502"/>
      <c r="U2" s="514"/>
      <c r="V2" s="515"/>
      <c r="W2" s="515"/>
      <c r="X2" s="515"/>
      <c r="Y2" s="515"/>
      <c r="Z2" s="515"/>
      <c r="AA2" s="515"/>
      <c r="AB2" s="51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72"/>
    </row>
    <row r="3" spans="1:62" s="21" customFormat="1" ht="36" customHeight="1" x14ac:dyDescent="0.3">
      <c r="A3" s="49" t="s">
        <v>171</v>
      </c>
      <c r="B3" s="165" t="s">
        <v>125</v>
      </c>
      <c r="C3" s="165" t="s">
        <v>6</v>
      </c>
      <c r="D3" s="165" t="s">
        <v>1</v>
      </c>
      <c r="E3" s="165" t="s">
        <v>2</v>
      </c>
      <c r="F3" s="165" t="s">
        <v>172</v>
      </c>
      <c r="G3" s="358" t="s">
        <v>173</v>
      </c>
      <c r="H3" s="358"/>
      <c r="I3" s="165" t="s">
        <v>174</v>
      </c>
      <c r="J3" s="165" t="s">
        <v>16</v>
      </c>
      <c r="K3" s="165" t="s">
        <v>175</v>
      </c>
      <c r="L3" s="165" t="s">
        <v>176</v>
      </c>
      <c r="M3" s="165" t="s">
        <v>13</v>
      </c>
      <c r="N3" s="165" t="s">
        <v>151</v>
      </c>
      <c r="O3" s="165" t="s">
        <v>14</v>
      </c>
      <c r="P3" s="165" t="s">
        <v>151</v>
      </c>
      <c r="Q3" s="165" t="s">
        <v>15</v>
      </c>
      <c r="R3" s="165" t="s">
        <v>151</v>
      </c>
      <c r="S3" s="165" t="s">
        <v>177</v>
      </c>
      <c r="T3" s="165" t="s">
        <v>11</v>
      </c>
      <c r="U3" s="26" t="s">
        <v>178</v>
      </c>
      <c r="V3" s="20" t="s">
        <v>179</v>
      </c>
      <c r="W3" s="26" t="s">
        <v>151</v>
      </c>
      <c r="X3" s="20" t="s">
        <v>180</v>
      </c>
      <c r="Y3" s="26" t="s">
        <v>151</v>
      </c>
      <c r="Z3" s="20" t="s">
        <v>181</v>
      </c>
      <c r="AA3" s="20" t="s">
        <v>151</v>
      </c>
      <c r="AB3" s="20" t="s">
        <v>182</v>
      </c>
      <c r="AC3" s="359"/>
      <c r="AD3" s="359"/>
      <c r="AE3" s="158" t="s">
        <v>5</v>
      </c>
      <c r="AF3" s="29" t="s">
        <v>183</v>
      </c>
      <c r="AG3" s="158" t="s">
        <v>184</v>
      </c>
      <c r="AH3" s="158" t="s">
        <v>183</v>
      </c>
      <c r="AI3" s="359"/>
      <c r="AJ3" s="158" t="s">
        <v>185</v>
      </c>
      <c r="AK3" s="359" t="s">
        <v>186</v>
      </c>
      <c r="AL3" s="359"/>
      <c r="AM3" s="359" t="s">
        <v>7</v>
      </c>
      <c r="AN3" s="359"/>
      <c r="AO3" s="359" t="s">
        <v>8</v>
      </c>
      <c r="AP3" s="359"/>
      <c r="AQ3" s="158" t="s">
        <v>187</v>
      </c>
      <c r="AR3" s="359" t="s">
        <v>127</v>
      </c>
      <c r="AS3" s="359"/>
      <c r="AT3" s="158" t="s">
        <v>188</v>
      </c>
      <c r="AU3" s="359"/>
      <c r="AV3" s="359"/>
      <c r="AW3" s="359"/>
      <c r="AX3" s="359"/>
      <c r="AY3" s="373"/>
      <c r="AZ3" s="373"/>
      <c r="BA3" s="373"/>
      <c r="BB3" s="373"/>
      <c r="BC3" s="373"/>
      <c r="BD3" s="373"/>
      <c r="BE3" s="156" t="s">
        <v>189</v>
      </c>
      <c r="BF3" s="156" t="s">
        <v>190</v>
      </c>
      <c r="BG3" s="156" t="s">
        <v>189</v>
      </c>
      <c r="BH3" s="156" t="s">
        <v>190</v>
      </c>
      <c r="BI3" s="156" t="s">
        <v>189</v>
      </c>
      <c r="BJ3" s="156" t="s">
        <v>190</v>
      </c>
    </row>
    <row r="4" spans="1:62" ht="124.2" customHeight="1" x14ac:dyDescent="0.3">
      <c r="A4" s="347" t="s">
        <v>191</v>
      </c>
      <c r="B4" s="349" t="s">
        <v>105</v>
      </c>
      <c r="C4" s="349" t="s">
        <v>89</v>
      </c>
      <c r="D4" s="349" t="s">
        <v>87</v>
      </c>
      <c r="E4" s="349" t="s">
        <v>51</v>
      </c>
      <c r="F4" s="351" t="s">
        <v>1338</v>
      </c>
      <c r="G4" s="349" t="s">
        <v>1512</v>
      </c>
      <c r="H4" s="349" t="s">
        <v>1340</v>
      </c>
      <c r="I4" s="351" t="s">
        <v>1341</v>
      </c>
      <c r="J4" s="508" t="s">
        <v>32</v>
      </c>
      <c r="K4" s="508">
        <v>3</v>
      </c>
      <c r="L4" s="503">
        <f>IF(J4="Diaria",+(K4/360),IF(J4="Semanal",+(K4/52),IF(J4="Mensual",+(K4/12),IF(J4="Bimestral",+(K4/6),IF(J4="Trimestral",+(K4/4),IF(J4="Semestral",+(K4/2),IF(J4="Anual",+(K4/1),"")))))))</f>
        <v>8.3333333333333332E-3</v>
      </c>
      <c r="M4" s="508" t="s">
        <v>45</v>
      </c>
      <c r="N4" s="50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508" t="s">
        <v>46</v>
      </c>
      <c r="P4" s="50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508" t="s">
        <v>47</v>
      </c>
      <c r="R4" s="50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343" t="s">
        <v>94</v>
      </c>
      <c r="T4" s="343" t="s">
        <v>43</v>
      </c>
      <c r="U4" s="493">
        <f>+MAX(N4,P4,R4)</f>
        <v>0.4</v>
      </c>
      <c r="V4" s="339" t="str">
        <f>IF(L4&lt;=20%,"Muy baja",IF(L4&lt;=40%,"Baja",IF(L4&lt;=60%,"Media",IF(L4&lt;=80%,"Alta",IF(L4&lt;=100%,"Muy alta",IF(L4&gt;=100%,"Muy alta",""))))))</f>
        <v>Muy baja</v>
      </c>
      <c r="W4" s="341">
        <f>+IFERROR(VLOOKUP(V4,Fórmula!$F$1:$G$6,2,FALSE),"")</f>
        <v>0.2</v>
      </c>
      <c r="X4" s="339" t="str">
        <f>IF(U4=20%,"Leve",IF(U4=40%,"Menor",IF(U4=60%,"Moderado",IF(U4=80%,"Mayor",IF(U4=100%,"Catastrófico","")))))</f>
        <v>Menor</v>
      </c>
      <c r="Y4" s="341">
        <f>+IFERROR(VLOOKUP(X4,Fórmula!$H$1:$I$6,2,FALSE),"")</f>
        <v>0.4</v>
      </c>
      <c r="Z4" s="343" t="str">
        <f>+IFERROR(VLOOKUP(V4&amp;X4,Fórmula!$C$2:$D$26,2,FALSE),"")</f>
        <v>Bajo</v>
      </c>
      <c r="AA4" s="341">
        <f>IF(Z4="Bajo",25%,IF(Z4="Moderado",50%,IF(Z4="Alto",75%,IF(Z4="Extremo",100%,""))))</f>
        <v>0.25</v>
      </c>
      <c r="AB4" s="345" t="s">
        <v>1342</v>
      </c>
      <c r="AC4" s="72" t="s">
        <v>1343</v>
      </c>
      <c r="AD4" s="72" t="s">
        <v>1344</v>
      </c>
      <c r="AE4" s="72" t="s">
        <v>54</v>
      </c>
      <c r="AF4" s="30">
        <f>IF(AE4="Preventivo",25%,IF(AE4="Detectivo",15%,IF(AE4="Correctivo",10%,"")))</f>
        <v>0.25</v>
      </c>
      <c r="AG4" s="153" t="s">
        <v>199</v>
      </c>
      <c r="AH4" s="30">
        <f t="shared" ref="AH4:AH7" si="0">IF(AG4="Manual",15%,IF(AG4="Automático",25%,""))</f>
        <v>0.15</v>
      </c>
      <c r="AI4" s="30">
        <f t="shared" ref="AI4:AI9" si="1">+AH4+AF4</f>
        <v>0.4</v>
      </c>
      <c r="AJ4" s="153" t="s">
        <v>200</v>
      </c>
      <c r="AK4" s="150" t="s">
        <v>191</v>
      </c>
      <c r="AL4" s="72" t="s">
        <v>1345</v>
      </c>
      <c r="AM4" s="150" t="s">
        <v>23</v>
      </c>
      <c r="AN4" s="153" t="s">
        <v>1346</v>
      </c>
      <c r="AO4" s="153" t="s">
        <v>24</v>
      </c>
      <c r="AP4" s="153" t="s">
        <v>96</v>
      </c>
      <c r="AQ4" s="153" t="s">
        <v>1347</v>
      </c>
      <c r="AR4" s="153" t="s">
        <v>204</v>
      </c>
      <c r="AS4" s="153" t="s">
        <v>1348</v>
      </c>
      <c r="AT4" s="153" t="s">
        <v>206</v>
      </c>
      <c r="AU4" s="153">
        <f>+AI4*AA4</f>
        <v>0.1</v>
      </c>
      <c r="AV4" s="171">
        <f>+AA4-AU4</f>
        <v>0.15</v>
      </c>
      <c r="AW4" s="343" t="str">
        <f>+IF(C4="Corrupción","Moderado",IF(AV8&lt;=25%,"Bajo",IF(AV8&lt;=50%,"Moderado",IF(AV8&lt;=75%,"Alto",IF(AV8&gt;75%,"Extremo","")))))</f>
        <v>Bajo</v>
      </c>
      <c r="AX4" s="343" t="s">
        <v>41</v>
      </c>
      <c r="AY4" s="16">
        <v>1</v>
      </c>
      <c r="AZ4" s="17" t="s">
        <v>1349</v>
      </c>
      <c r="BA4" s="174" t="s">
        <v>1350</v>
      </c>
      <c r="BB4" s="177">
        <v>44197</v>
      </c>
      <c r="BC4" s="177">
        <v>44377</v>
      </c>
      <c r="BD4" s="174" t="s">
        <v>1351</v>
      </c>
      <c r="BE4" s="132">
        <v>44439</v>
      </c>
      <c r="BF4" s="136" t="s">
        <v>1352</v>
      </c>
      <c r="BG4" s="35">
        <v>44500</v>
      </c>
      <c r="BH4" s="135" t="s">
        <v>1353</v>
      </c>
      <c r="BI4" s="35">
        <v>44561</v>
      </c>
      <c r="BJ4" s="35"/>
    </row>
    <row r="5" spans="1:62" ht="152.4" customHeight="1" x14ac:dyDescent="0.3">
      <c r="A5" s="376"/>
      <c r="B5" s="355"/>
      <c r="C5" s="355"/>
      <c r="D5" s="355"/>
      <c r="E5" s="355"/>
      <c r="F5" s="370"/>
      <c r="G5" s="355"/>
      <c r="H5" s="355"/>
      <c r="I5" s="370"/>
      <c r="J5" s="509"/>
      <c r="K5" s="509"/>
      <c r="L5" s="504"/>
      <c r="M5" s="509"/>
      <c r="N5" s="509"/>
      <c r="O5" s="509"/>
      <c r="P5" s="509"/>
      <c r="Q5" s="509"/>
      <c r="R5" s="509"/>
      <c r="S5" s="356"/>
      <c r="T5" s="356"/>
      <c r="U5" s="494"/>
      <c r="V5" s="369"/>
      <c r="W5" s="367"/>
      <c r="X5" s="369"/>
      <c r="Y5" s="367"/>
      <c r="Z5" s="356"/>
      <c r="AA5" s="367"/>
      <c r="AB5" s="368"/>
      <c r="AC5" s="71" t="s">
        <v>1354</v>
      </c>
      <c r="AD5" s="71" t="s">
        <v>1355</v>
      </c>
      <c r="AE5" s="71" t="s">
        <v>54</v>
      </c>
      <c r="AF5" s="41">
        <f t="shared" ref="AF5:AF7" si="2">IF(AE5="Preventivo",25%,IF(AE5="Detectivo",15%,IF(AE5="Correctivo",10%,"")))</f>
        <v>0.25</v>
      </c>
      <c r="AG5" s="154" t="s">
        <v>628</v>
      </c>
      <c r="AH5" s="41">
        <f t="shared" si="0"/>
        <v>0.25</v>
      </c>
      <c r="AI5" s="41">
        <f t="shared" si="1"/>
        <v>0.5</v>
      </c>
      <c r="AJ5" s="154" t="s">
        <v>200</v>
      </c>
      <c r="AK5" s="151" t="s">
        <v>191</v>
      </c>
      <c r="AL5" s="71" t="s">
        <v>1356</v>
      </c>
      <c r="AM5" s="151" t="s">
        <v>23</v>
      </c>
      <c r="AN5" s="154" t="s">
        <v>1357</v>
      </c>
      <c r="AO5" s="154" t="s">
        <v>24</v>
      </c>
      <c r="AP5" s="154" t="s">
        <v>1358</v>
      </c>
      <c r="AQ5" s="154" t="s">
        <v>1359</v>
      </c>
      <c r="AR5" s="154" t="s">
        <v>204</v>
      </c>
      <c r="AS5" s="154" t="s">
        <v>1348</v>
      </c>
      <c r="AT5" s="154" t="s">
        <v>206</v>
      </c>
      <c r="AU5" s="154">
        <f>+AV4*AI5</f>
        <v>7.4999999999999997E-2</v>
      </c>
      <c r="AV5" s="42">
        <f>+AV4-AU5</f>
        <v>7.4999999999999997E-2</v>
      </c>
      <c r="AW5" s="356"/>
      <c r="AX5" s="356"/>
      <c r="AY5" s="169">
        <v>2</v>
      </c>
      <c r="AZ5" s="43" t="s">
        <v>1360</v>
      </c>
      <c r="BA5" s="128" t="s">
        <v>1361</v>
      </c>
      <c r="BB5" s="175">
        <v>44197</v>
      </c>
      <c r="BC5" s="175">
        <v>44377</v>
      </c>
      <c r="BD5" s="128" t="s">
        <v>809</v>
      </c>
      <c r="BE5" s="132">
        <v>44439</v>
      </c>
      <c r="BF5" s="136" t="s">
        <v>1362</v>
      </c>
      <c r="BG5" s="35">
        <v>44500</v>
      </c>
      <c r="BH5" s="136" t="s">
        <v>1362</v>
      </c>
      <c r="BI5" s="35">
        <v>44561</v>
      </c>
      <c r="BJ5" s="44"/>
    </row>
    <row r="6" spans="1:62" ht="72" x14ac:dyDescent="0.3">
      <c r="A6" s="376"/>
      <c r="B6" s="355"/>
      <c r="C6" s="355"/>
      <c r="D6" s="355"/>
      <c r="E6" s="355"/>
      <c r="F6" s="370"/>
      <c r="G6" s="355"/>
      <c r="H6" s="355"/>
      <c r="I6" s="370"/>
      <c r="J6" s="509"/>
      <c r="K6" s="509"/>
      <c r="L6" s="504"/>
      <c r="M6" s="509"/>
      <c r="N6" s="509"/>
      <c r="O6" s="509"/>
      <c r="P6" s="509"/>
      <c r="Q6" s="509"/>
      <c r="R6" s="509"/>
      <c r="S6" s="356"/>
      <c r="T6" s="356"/>
      <c r="U6" s="494"/>
      <c r="V6" s="369"/>
      <c r="W6" s="367"/>
      <c r="X6" s="369"/>
      <c r="Y6" s="367"/>
      <c r="Z6" s="356"/>
      <c r="AA6" s="367"/>
      <c r="AB6" s="368"/>
      <c r="AC6" s="71" t="s">
        <v>1363</v>
      </c>
      <c r="AD6" s="71" t="s">
        <v>1364</v>
      </c>
      <c r="AE6" s="71" t="s">
        <v>54</v>
      </c>
      <c r="AF6" s="41">
        <f t="shared" si="2"/>
        <v>0.25</v>
      </c>
      <c r="AG6" s="154" t="s">
        <v>199</v>
      </c>
      <c r="AH6" s="41">
        <f t="shared" si="0"/>
        <v>0.15</v>
      </c>
      <c r="AI6" s="41">
        <f t="shared" si="1"/>
        <v>0.4</v>
      </c>
      <c r="AJ6" s="154" t="s">
        <v>200</v>
      </c>
      <c r="AK6" s="151" t="s">
        <v>191</v>
      </c>
      <c r="AL6" s="71" t="s">
        <v>1365</v>
      </c>
      <c r="AM6" s="151" t="s">
        <v>23</v>
      </c>
      <c r="AN6" s="154" t="s">
        <v>1366</v>
      </c>
      <c r="AO6" s="154" t="s">
        <v>24</v>
      </c>
      <c r="AP6" s="154" t="s">
        <v>1367</v>
      </c>
      <c r="AQ6" s="154" t="s">
        <v>1368</v>
      </c>
      <c r="AR6" s="154" t="s">
        <v>204</v>
      </c>
      <c r="AS6" s="154" t="s">
        <v>1369</v>
      </c>
      <c r="AT6" s="154" t="s">
        <v>206</v>
      </c>
      <c r="AU6" s="154">
        <f>+AV5*AI6</f>
        <v>0.03</v>
      </c>
      <c r="AV6" s="42">
        <f>+AV5-AU6</f>
        <v>4.4999999999999998E-2</v>
      </c>
      <c r="AW6" s="356"/>
      <c r="AX6" s="356"/>
      <c r="AY6" s="169">
        <v>3</v>
      </c>
      <c r="AZ6" s="43" t="s">
        <v>1370</v>
      </c>
      <c r="BA6" s="174" t="s">
        <v>1350</v>
      </c>
      <c r="BB6" s="175">
        <v>44197</v>
      </c>
      <c r="BC6" s="175">
        <v>44377</v>
      </c>
      <c r="BD6" s="128" t="s">
        <v>1371</v>
      </c>
      <c r="BE6" s="132">
        <v>44439</v>
      </c>
      <c r="BF6" s="136" t="s">
        <v>1372</v>
      </c>
      <c r="BG6" s="35">
        <v>44500</v>
      </c>
      <c r="BH6" s="136" t="s">
        <v>1373</v>
      </c>
      <c r="BI6" s="35">
        <v>44561</v>
      </c>
      <c r="BJ6" s="44"/>
    </row>
    <row r="7" spans="1:62" ht="72" x14ac:dyDescent="0.3">
      <c r="A7" s="376"/>
      <c r="B7" s="355"/>
      <c r="C7" s="355"/>
      <c r="D7" s="355"/>
      <c r="E7" s="355"/>
      <c r="F7" s="370"/>
      <c r="G7" s="355"/>
      <c r="H7" s="355"/>
      <c r="I7" s="370"/>
      <c r="J7" s="509"/>
      <c r="K7" s="509"/>
      <c r="L7" s="504"/>
      <c r="M7" s="509"/>
      <c r="N7" s="509"/>
      <c r="O7" s="509"/>
      <c r="P7" s="509"/>
      <c r="Q7" s="509"/>
      <c r="R7" s="509"/>
      <c r="S7" s="356"/>
      <c r="T7" s="356"/>
      <c r="U7" s="494"/>
      <c r="V7" s="369"/>
      <c r="W7" s="367"/>
      <c r="X7" s="369"/>
      <c r="Y7" s="367"/>
      <c r="Z7" s="356"/>
      <c r="AA7" s="367"/>
      <c r="AB7" s="368"/>
      <c r="AC7" s="71" t="s">
        <v>1374</v>
      </c>
      <c r="AD7" s="71" t="s">
        <v>1375</v>
      </c>
      <c r="AE7" s="71" t="s">
        <v>54</v>
      </c>
      <c r="AF7" s="41">
        <f t="shared" si="2"/>
        <v>0.25</v>
      </c>
      <c r="AG7" s="154" t="s">
        <v>199</v>
      </c>
      <c r="AH7" s="41">
        <f t="shared" si="0"/>
        <v>0.15</v>
      </c>
      <c r="AI7" s="41">
        <f t="shared" si="1"/>
        <v>0.4</v>
      </c>
      <c r="AJ7" s="154" t="s">
        <v>200</v>
      </c>
      <c r="AK7" s="151" t="s">
        <v>191</v>
      </c>
      <c r="AL7" s="71" t="s">
        <v>1376</v>
      </c>
      <c r="AM7" s="151" t="s">
        <v>39</v>
      </c>
      <c r="AN7" s="154" t="s">
        <v>1377</v>
      </c>
      <c r="AO7" s="154" t="s">
        <v>24</v>
      </c>
      <c r="AP7" s="154" t="s">
        <v>96</v>
      </c>
      <c r="AQ7" s="154" t="s">
        <v>1378</v>
      </c>
      <c r="AR7" s="154" t="s">
        <v>204</v>
      </c>
      <c r="AS7" s="154" t="s">
        <v>1348</v>
      </c>
      <c r="AT7" s="154" t="s">
        <v>206</v>
      </c>
      <c r="AU7" s="154">
        <f>+AV6*AI7</f>
        <v>1.7999999999999999E-2</v>
      </c>
      <c r="AV7" s="42">
        <f>+AV6-AU7</f>
        <v>2.7E-2</v>
      </c>
      <c r="AW7" s="356"/>
      <c r="AX7" s="356"/>
      <c r="AY7" s="169">
        <v>4</v>
      </c>
      <c r="AZ7" s="43" t="s">
        <v>1379</v>
      </c>
      <c r="BA7" s="174" t="s">
        <v>1350</v>
      </c>
      <c r="BB7" s="128"/>
      <c r="BC7" s="128"/>
      <c r="BD7" s="128"/>
      <c r="BE7" s="132">
        <v>44439</v>
      </c>
      <c r="BF7" s="490" t="s">
        <v>1380</v>
      </c>
      <c r="BG7" s="35">
        <v>44500</v>
      </c>
      <c r="BH7" s="135" t="s">
        <v>1381</v>
      </c>
      <c r="BI7" s="35">
        <v>44561</v>
      </c>
      <c r="BJ7" s="44"/>
    </row>
    <row r="8" spans="1:62" ht="69" x14ac:dyDescent="0.3">
      <c r="A8" s="376"/>
      <c r="B8" s="355"/>
      <c r="C8" s="355"/>
      <c r="D8" s="355"/>
      <c r="E8" s="355"/>
      <c r="F8" s="370"/>
      <c r="G8" s="355"/>
      <c r="H8" s="355"/>
      <c r="I8" s="370"/>
      <c r="J8" s="509"/>
      <c r="K8" s="509"/>
      <c r="L8" s="504"/>
      <c r="M8" s="509"/>
      <c r="N8" s="509"/>
      <c r="O8" s="509"/>
      <c r="P8" s="509"/>
      <c r="Q8" s="509"/>
      <c r="R8" s="509"/>
      <c r="S8" s="356"/>
      <c r="T8" s="356"/>
      <c r="U8" s="494"/>
      <c r="V8" s="369"/>
      <c r="W8" s="367"/>
      <c r="X8" s="369"/>
      <c r="Y8" s="367"/>
      <c r="Z8" s="356"/>
      <c r="AA8" s="367"/>
      <c r="AB8" s="368"/>
      <c r="AC8" s="71" t="s">
        <v>1382</v>
      </c>
      <c r="AD8" s="71" t="s">
        <v>1383</v>
      </c>
      <c r="AE8" s="71" t="s">
        <v>54</v>
      </c>
      <c r="AF8" s="41">
        <f>IF(AE8="Preventivo",25%,IF(AE8="Detectivo",15%,IF(AE8="Correctivo",10%,"")))</f>
        <v>0.25</v>
      </c>
      <c r="AG8" s="154" t="s">
        <v>199</v>
      </c>
      <c r="AH8" s="41">
        <f>IF(AG8="Manual",15%,IF(AG8="Automático",25%,""))</f>
        <v>0.15</v>
      </c>
      <c r="AI8" s="41">
        <f t="shared" si="1"/>
        <v>0.4</v>
      </c>
      <c r="AJ8" s="154" t="s">
        <v>200</v>
      </c>
      <c r="AK8" s="151" t="s">
        <v>191</v>
      </c>
      <c r="AL8" s="71" t="s">
        <v>1384</v>
      </c>
      <c r="AM8" s="151" t="s">
        <v>23</v>
      </c>
      <c r="AN8" s="154" t="s">
        <v>1385</v>
      </c>
      <c r="AO8" s="154" t="s">
        <v>40</v>
      </c>
      <c r="AP8" s="154" t="s">
        <v>1386</v>
      </c>
      <c r="AQ8" s="154" t="s">
        <v>924</v>
      </c>
      <c r="AR8" s="154" t="s">
        <v>204</v>
      </c>
      <c r="AS8" s="154" t="s">
        <v>1387</v>
      </c>
      <c r="AT8" s="154" t="s">
        <v>206</v>
      </c>
      <c r="AU8" s="154">
        <f>+AV7*AI8</f>
        <v>1.0800000000000001E-2</v>
      </c>
      <c r="AV8" s="42">
        <f>+AV7-AU8</f>
        <v>1.6199999999999999E-2</v>
      </c>
      <c r="AW8" s="356"/>
      <c r="AX8" s="356"/>
      <c r="AY8" s="169">
        <v>5</v>
      </c>
      <c r="AZ8" s="154"/>
      <c r="BA8" s="128"/>
      <c r="BB8" s="40"/>
      <c r="BC8" s="40"/>
      <c r="BD8" s="128"/>
      <c r="BE8" s="132">
        <v>44439</v>
      </c>
      <c r="BF8" s="491"/>
      <c r="BG8" s="35">
        <v>44500</v>
      </c>
      <c r="BH8" s="135"/>
      <c r="BI8" s="35">
        <v>44561</v>
      </c>
      <c r="BJ8" s="44"/>
    </row>
    <row r="9" spans="1:62" ht="69" x14ac:dyDescent="0.3">
      <c r="A9" s="506"/>
      <c r="B9" s="507"/>
      <c r="C9" s="507"/>
      <c r="D9" s="507"/>
      <c r="E9" s="507"/>
      <c r="F9" s="517"/>
      <c r="G9" s="507"/>
      <c r="H9" s="507"/>
      <c r="I9" s="517"/>
      <c r="J9" s="509"/>
      <c r="K9" s="509"/>
      <c r="L9" s="504"/>
      <c r="M9" s="509"/>
      <c r="N9" s="509"/>
      <c r="O9" s="509"/>
      <c r="P9" s="509"/>
      <c r="Q9" s="509"/>
      <c r="R9" s="509"/>
      <c r="S9" s="496"/>
      <c r="T9" s="496"/>
      <c r="U9" s="494"/>
      <c r="V9" s="505"/>
      <c r="W9" s="495"/>
      <c r="X9" s="505"/>
      <c r="Y9" s="495"/>
      <c r="Z9" s="496"/>
      <c r="AA9" s="495"/>
      <c r="AB9" s="510"/>
      <c r="AC9" s="61" t="s">
        <v>1388</v>
      </c>
      <c r="AD9" s="61" t="s">
        <v>1389</v>
      </c>
      <c r="AE9" s="61" t="s">
        <v>54</v>
      </c>
      <c r="AF9" s="62">
        <f>IF(AE9="Preventivo",25%,IF(AE9="Detectivo",15%,IF(AE9="Correctivo",10%,"")))</f>
        <v>0.25</v>
      </c>
      <c r="AG9" s="101" t="s">
        <v>199</v>
      </c>
      <c r="AH9" s="62">
        <f>IF(AG9="Manual",15%,IF(AG9="Automático",25%,""))</f>
        <v>0.15</v>
      </c>
      <c r="AI9" s="62">
        <f t="shared" si="1"/>
        <v>0.4</v>
      </c>
      <c r="AJ9" s="101" t="s">
        <v>200</v>
      </c>
      <c r="AK9" s="168" t="s">
        <v>191</v>
      </c>
      <c r="AL9" s="61" t="s">
        <v>1390</v>
      </c>
      <c r="AM9" s="168" t="s">
        <v>23</v>
      </c>
      <c r="AN9" s="101" t="s">
        <v>1391</v>
      </c>
      <c r="AO9" s="101" t="s">
        <v>40</v>
      </c>
      <c r="AP9" s="101" t="s">
        <v>1392</v>
      </c>
      <c r="AQ9" s="101" t="s">
        <v>1393</v>
      </c>
      <c r="AR9" s="101" t="s">
        <v>204</v>
      </c>
      <c r="AS9" s="101" t="s">
        <v>1394</v>
      </c>
      <c r="AT9" s="101" t="s">
        <v>206</v>
      </c>
      <c r="AU9" s="90"/>
      <c r="AV9" s="63">
        <f>+AV8-AU9</f>
        <v>1.6199999999999999E-2</v>
      </c>
      <c r="AW9" s="496"/>
      <c r="AX9" s="496"/>
      <c r="AY9" s="64">
        <v>6</v>
      </c>
      <c r="AZ9" s="91"/>
      <c r="BA9" s="93"/>
      <c r="BB9" s="65"/>
      <c r="BC9" s="65"/>
      <c r="BD9" s="93"/>
      <c r="BE9" s="132">
        <v>44439</v>
      </c>
      <c r="BF9" s="492"/>
      <c r="BG9" s="35">
        <v>44500</v>
      </c>
      <c r="BH9" s="135"/>
      <c r="BI9" s="35">
        <v>44561</v>
      </c>
      <c r="BJ9" s="66"/>
    </row>
    <row r="10" spans="1:62" ht="82.95" customHeight="1" x14ac:dyDescent="0.3">
      <c r="A10" s="347" t="s">
        <v>191</v>
      </c>
      <c r="B10" s="349" t="s">
        <v>105</v>
      </c>
      <c r="C10" s="349" t="s">
        <v>89</v>
      </c>
      <c r="D10" s="349" t="s">
        <v>87</v>
      </c>
      <c r="E10" s="349" t="s">
        <v>51</v>
      </c>
      <c r="F10" s="470" t="s">
        <v>1395</v>
      </c>
      <c r="G10" s="349" t="s">
        <v>1538</v>
      </c>
      <c r="H10" s="349" t="s">
        <v>1397</v>
      </c>
      <c r="I10" s="470" t="s">
        <v>1398</v>
      </c>
      <c r="J10" s="349" t="s">
        <v>92</v>
      </c>
      <c r="K10" s="349">
        <v>1</v>
      </c>
      <c r="L10" s="353">
        <f>IF(J10="Diaria",+(K10/360),IF(J10="Mensual",+(K10/12),IF(J10="Bimestral",+(K10/6),IF(J10="Trimestral",+(K10/4),IF(J10="Semestral",+(K10/2),IF(J10="Anual",+(K10/1),""))))))</f>
        <v>0.5</v>
      </c>
      <c r="M10" s="349" t="s">
        <v>29</v>
      </c>
      <c r="N10" s="34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49" t="s">
        <v>30</v>
      </c>
      <c r="P10" s="34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349" t="s">
        <v>70</v>
      </c>
      <c r="R10" s="34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43" t="s">
        <v>94</v>
      </c>
      <c r="T10" s="343" t="s">
        <v>43</v>
      </c>
      <c r="U10" s="343">
        <f>+MAX(N10,P10,R10)</f>
        <v>0.2</v>
      </c>
      <c r="V10" s="339" t="str">
        <f>IF(L10&lt;=20%,"Muy baja",IF(L10&lt;=40%,"Baja",IF(L10&lt;=60%,"Media",IF(L10&lt;=80%,"Alta",IF(L10&lt;=100%,"Muy alta",IF(L10&gt;=100%,"Muy alta",""))))))</f>
        <v>Media</v>
      </c>
      <c r="W10" s="341">
        <f>+IFERROR(VLOOKUP(V10,Fórmula!$F$1:$G$6,2,FALSE),"")</f>
        <v>0.6</v>
      </c>
      <c r="X10" s="339" t="str">
        <f>IF(U10=20%,"Leve",IF(U10=40%,"Menor",IF(U10=60%,"Moderado",IF(U10=80%,"Mayor",IF(U10=100%,"Catastrófico","")))))</f>
        <v>Leve</v>
      </c>
      <c r="Y10" s="341">
        <f>+IFERROR(VLOOKUP(X10,Fórmula!$H$1:$I$6,2,FALSE),"")</f>
        <v>0.2</v>
      </c>
      <c r="Z10" s="343" t="str">
        <f>+IFERROR(VLOOKUP(V10&amp;X10,Fórmula!$C$2:$D$26,2,FALSE),"")</f>
        <v>Moderado</v>
      </c>
      <c r="AA10" s="341">
        <f>IF(Z10="Bajo",25%,IF(Z10="Moderado",50%,IF(Z10="Alto",75%,IF(Z10="Extremo",100%,""))))</f>
        <v>0.5</v>
      </c>
      <c r="AB10" s="345" t="s">
        <v>1399</v>
      </c>
      <c r="AC10" s="72" t="s">
        <v>1400</v>
      </c>
      <c r="AD10" s="72" t="s">
        <v>1401</v>
      </c>
      <c r="AE10" s="72" t="s">
        <v>54</v>
      </c>
      <c r="AF10" s="30">
        <f>IF(AE10="Preventivo",25%,IF(AE10="Detectivo",15%,IF(AE10="Correctivo",10%,"")))</f>
        <v>0.25</v>
      </c>
      <c r="AG10" s="153" t="s">
        <v>199</v>
      </c>
      <c r="AH10" s="30">
        <f t="shared" ref="AH10:AH12" si="3">IF(AG10="Manual",15%,IF(AG10="Automático",25%,""))</f>
        <v>0.15</v>
      </c>
      <c r="AI10" s="30">
        <f>+AH10+AF10</f>
        <v>0.4</v>
      </c>
      <c r="AJ10" s="153" t="s">
        <v>200</v>
      </c>
      <c r="AK10" s="150" t="s">
        <v>191</v>
      </c>
      <c r="AL10" s="72" t="s">
        <v>1402</v>
      </c>
      <c r="AM10" s="150" t="s">
        <v>23</v>
      </c>
      <c r="AN10" s="153" t="s">
        <v>1403</v>
      </c>
      <c r="AO10" s="153" t="s">
        <v>40</v>
      </c>
      <c r="AP10" s="153" t="s">
        <v>1404</v>
      </c>
      <c r="AQ10" s="153" t="s">
        <v>1405</v>
      </c>
      <c r="AR10" s="153" t="s">
        <v>204</v>
      </c>
      <c r="AS10" s="153" t="s">
        <v>1406</v>
      </c>
      <c r="AT10" s="153" t="s">
        <v>206</v>
      </c>
      <c r="AU10" s="153">
        <f>+AI10*AA10</f>
        <v>0.2</v>
      </c>
      <c r="AV10" s="171">
        <f>+AA10-AU10</f>
        <v>0.3</v>
      </c>
      <c r="AW10" s="343" t="str">
        <f>+IF(C10="Corrupción","Moderado",IF(AV13&lt;=25%,"Bajo",IF(AV13&lt;=50%,"Moderado",IF(AV13&lt;=75%,"Alto",IF(AV13&gt;75%,"Extremo","")))))</f>
        <v>Bajo</v>
      </c>
      <c r="AX10" s="343" t="s">
        <v>41</v>
      </c>
      <c r="AY10" s="70">
        <v>1</v>
      </c>
      <c r="AZ10" s="176" t="s">
        <v>1407</v>
      </c>
      <c r="BA10" s="174" t="s">
        <v>1408</v>
      </c>
      <c r="BB10" s="177">
        <v>44197</v>
      </c>
      <c r="BC10" s="177">
        <v>44561</v>
      </c>
      <c r="BD10" s="174" t="s">
        <v>1409</v>
      </c>
      <c r="BE10" s="132">
        <v>44439</v>
      </c>
      <c r="BF10" s="136" t="s">
        <v>1410</v>
      </c>
      <c r="BG10" s="35">
        <v>44500</v>
      </c>
      <c r="BH10" s="135" t="s">
        <v>1411</v>
      </c>
      <c r="BI10" s="35">
        <v>44561</v>
      </c>
      <c r="BJ10" s="35"/>
    </row>
    <row r="11" spans="1:62" ht="69" x14ac:dyDescent="0.3">
      <c r="A11" s="376"/>
      <c r="B11" s="355"/>
      <c r="C11" s="355"/>
      <c r="D11" s="355"/>
      <c r="E11" s="355"/>
      <c r="F11" s="411"/>
      <c r="G11" s="355"/>
      <c r="H11" s="355"/>
      <c r="I11" s="411"/>
      <c r="J11" s="355"/>
      <c r="K11" s="355"/>
      <c r="L11" s="357"/>
      <c r="M11" s="355"/>
      <c r="N11" s="355"/>
      <c r="O11" s="355"/>
      <c r="P11" s="355"/>
      <c r="Q11" s="355"/>
      <c r="R11" s="355"/>
      <c r="S11" s="356"/>
      <c r="T11" s="356"/>
      <c r="U11" s="356"/>
      <c r="V11" s="369"/>
      <c r="W11" s="367"/>
      <c r="X11" s="369"/>
      <c r="Y11" s="367"/>
      <c r="Z11" s="356"/>
      <c r="AA11" s="367"/>
      <c r="AB11" s="368"/>
      <c r="AC11" s="71" t="s">
        <v>1388</v>
      </c>
      <c r="AD11" s="71" t="s">
        <v>1412</v>
      </c>
      <c r="AE11" s="71" t="s">
        <v>54</v>
      </c>
      <c r="AF11" s="41">
        <f t="shared" ref="AF11:AF12" si="4">IF(AE11="Preventivo",25%,IF(AE11="Detectivo",15%,IF(AE11="Correctivo",10%,"")))</f>
        <v>0.25</v>
      </c>
      <c r="AG11" s="154" t="s">
        <v>199</v>
      </c>
      <c r="AH11" s="41">
        <f t="shared" si="3"/>
        <v>0.15</v>
      </c>
      <c r="AI11" s="41">
        <f>+AH11+AF11</f>
        <v>0.4</v>
      </c>
      <c r="AJ11" s="154" t="s">
        <v>200</v>
      </c>
      <c r="AK11" s="151" t="s">
        <v>191</v>
      </c>
      <c r="AL11" s="71" t="s">
        <v>1390</v>
      </c>
      <c r="AM11" s="151" t="s">
        <v>23</v>
      </c>
      <c r="AN11" s="154" t="s">
        <v>1413</v>
      </c>
      <c r="AO11" s="154" t="s">
        <v>40</v>
      </c>
      <c r="AP11" s="154" t="s">
        <v>1392</v>
      </c>
      <c r="AQ11" s="154" t="s">
        <v>1414</v>
      </c>
      <c r="AR11" s="154" t="s">
        <v>204</v>
      </c>
      <c r="AS11" s="154" t="s">
        <v>1394</v>
      </c>
      <c r="AT11" s="154" t="s">
        <v>206</v>
      </c>
      <c r="AU11" s="154">
        <f>+AV10*AI11</f>
        <v>0.12</v>
      </c>
      <c r="AV11" s="42">
        <f>+AV10-AU11</f>
        <v>0.18</v>
      </c>
      <c r="AW11" s="356"/>
      <c r="AX11" s="356"/>
      <c r="AY11" s="69">
        <v>2</v>
      </c>
      <c r="AZ11" s="39" t="s">
        <v>1415</v>
      </c>
      <c r="BA11" s="128" t="s">
        <v>1416</v>
      </c>
      <c r="BB11" s="175">
        <v>44197</v>
      </c>
      <c r="BC11" s="175">
        <v>44561</v>
      </c>
      <c r="BD11" s="128" t="s">
        <v>1417</v>
      </c>
      <c r="BE11" s="132">
        <v>44439</v>
      </c>
      <c r="BF11" s="136" t="s">
        <v>1418</v>
      </c>
      <c r="BG11" s="35">
        <v>44500</v>
      </c>
      <c r="BH11" s="135" t="s">
        <v>1419</v>
      </c>
      <c r="BI11" s="35">
        <v>44561</v>
      </c>
      <c r="BJ11" s="44"/>
    </row>
    <row r="12" spans="1:62" ht="69" x14ac:dyDescent="0.3">
      <c r="A12" s="376"/>
      <c r="B12" s="355"/>
      <c r="C12" s="355"/>
      <c r="D12" s="355"/>
      <c r="E12" s="355"/>
      <c r="F12" s="411"/>
      <c r="G12" s="355"/>
      <c r="H12" s="355"/>
      <c r="I12" s="411"/>
      <c r="J12" s="355"/>
      <c r="K12" s="355"/>
      <c r="L12" s="357"/>
      <c r="M12" s="355"/>
      <c r="N12" s="355"/>
      <c r="O12" s="355"/>
      <c r="P12" s="355"/>
      <c r="Q12" s="355"/>
      <c r="R12" s="355"/>
      <c r="S12" s="356"/>
      <c r="T12" s="356"/>
      <c r="U12" s="356"/>
      <c r="V12" s="369"/>
      <c r="W12" s="367"/>
      <c r="X12" s="369"/>
      <c r="Y12" s="367"/>
      <c r="Z12" s="356"/>
      <c r="AA12" s="367"/>
      <c r="AB12" s="368"/>
      <c r="AC12" s="71" t="s">
        <v>1363</v>
      </c>
      <c r="AD12" s="71" t="s">
        <v>1364</v>
      </c>
      <c r="AE12" s="71" t="s">
        <v>54</v>
      </c>
      <c r="AF12" s="41">
        <f t="shared" si="4"/>
        <v>0.25</v>
      </c>
      <c r="AG12" s="154" t="s">
        <v>199</v>
      </c>
      <c r="AH12" s="41">
        <f t="shared" si="3"/>
        <v>0.15</v>
      </c>
      <c r="AI12" s="41">
        <f>+AH12+AF12</f>
        <v>0.4</v>
      </c>
      <c r="AJ12" s="154" t="s">
        <v>200</v>
      </c>
      <c r="AK12" s="151" t="s">
        <v>191</v>
      </c>
      <c r="AL12" s="71" t="s">
        <v>1365</v>
      </c>
      <c r="AM12" s="151" t="s">
        <v>23</v>
      </c>
      <c r="AN12" s="154" t="s">
        <v>1366</v>
      </c>
      <c r="AO12" s="154" t="s">
        <v>24</v>
      </c>
      <c r="AP12" s="154" t="s">
        <v>1367</v>
      </c>
      <c r="AQ12" s="154" t="s">
        <v>1368</v>
      </c>
      <c r="AR12" s="154" t="s">
        <v>204</v>
      </c>
      <c r="AS12" s="154" t="s">
        <v>1369</v>
      </c>
      <c r="AT12" s="154" t="s">
        <v>206</v>
      </c>
      <c r="AU12" s="154">
        <f>+AV11*AI12</f>
        <v>7.1999999999999995E-2</v>
      </c>
      <c r="AV12" s="42">
        <f>+AV11-AU12</f>
        <v>0.108</v>
      </c>
      <c r="AW12" s="356"/>
      <c r="AX12" s="356"/>
      <c r="AY12" s="169">
        <v>3</v>
      </c>
      <c r="AZ12" s="39" t="s">
        <v>1420</v>
      </c>
      <c r="BA12" s="128" t="s">
        <v>1408</v>
      </c>
      <c r="BB12" s="175">
        <v>44197</v>
      </c>
      <c r="BC12" s="175">
        <v>44561</v>
      </c>
      <c r="BD12" s="128" t="s">
        <v>1421</v>
      </c>
      <c r="BE12" s="132">
        <v>44439</v>
      </c>
      <c r="BF12" s="136" t="s">
        <v>1422</v>
      </c>
      <c r="BG12" s="35">
        <v>44500</v>
      </c>
      <c r="BH12" s="136" t="s">
        <v>1423</v>
      </c>
      <c r="BI12" s="35">
        <v>44561</v>
      </c>
      <c r="BJ12" s="44"/>
    </row>
    <row r="13" spans="1:62" ht="55.95" customHeight="1" x14ac:dyDescent="0.3">
      <c r="A13" s="348"/>
      <c r="B13" s="350"/>
      <c r="C13" s="350"/>
      <c r="D13" s="350"/>
      <c r="E13" s="350"/>
      <c r="F13" s="422"/>
      <c r="G13" s="350"/>
      <c r="H13" s="350"/>
      <c r="I13" s="422"/>
      <c r="J13" s="350"/>
      <c r="K13" s="350"/>
      <c r="L13" s="354"/>
      <c r="M13" s="350"/>
      <c r="N13" s="152"/>
      <c r="O13" s="350"/>
      <c r="P13" s="152"/>
      <c r="Q13" s="350"/>
      <c r="R13" s="152"/>
      <c r="S13" s="344"/>
      <c r="T13" s="344"/>
      <c r="U13" s="163"/>
      <c r="V13" s="340"/>
      <c r="W13" s="160"/>
      <c r="X13" s="340"/>
      <c r="Y13" s="160"/>
      <c r="Z13" s="344"/>
      <c r="AA13" s="160"/>
      <c r="AB13" s="346"/>
      <c r="AC13" s="38" t="s">
        <v>1424</v>
      </c>
      <c r="AD13" s="38" t="s">
        <v>1425</v>
      </c>
      <c r="AE13" s="38" t="s">
        <v>54</v>
      </c>
      <c r="AF13" s="47">
        <f t="shared" ref="AF13" si="5">IF(AE13="Preventivo",25%,IF(AE13="Detectivo",15%,IF(AE13="Correctivo",10%,"")))</f>
        <v>0.25</v>
      </c>
      <c r="AG13" s="155" t="s">
        <v>199</v>
      </c>
      <c r="AH13" s="47">
        <f t="shared" ref="AH13:AH15" si="6">IF(AG13="Manual",15%,IF(AG13="Automático",25%,""))</f>
        <v>0.15</v>
      </c>
      <c r="AI13" s="47">
        <f>+AH13+AF13</f>
        <v>0.4</v>
      </c>
      <c r="AJ13" s="155" t="s">
        <v>200</v>
      </c>
      <c r="AK13" s="152" t="s">
        <v>191</v>
      </c>
      <c r="AL13" s="38" t="s">
        <v>1426</v>
      </c>
      <c r="AM13" s="152" t="s">
        <v>23</v>
      </c>
      <c r="AN13" s="155" t="s">
        <v>1427</v>
      </c>
      <c r="AO13" s="155" t="s">
        <v>24</v>
      </c>
      <c r="AP13" s="155" t="s">
        <v>894</v>
      </c>
      <c r="AQ13" s="155" t="s">
        <v>1428</v>
      </c>
      <c r="AR13" s="155" t="s">
        <v>204</v>
      </c>
      <c r="AS13" s="155" t="s">
        <v>1416</v>
      </c>
      <c r="AT13" s="155" t="s">
        <v>206</v>
      </c>
      <c r="AU13" s="155">
        <f>+AV12*AI13</f>
        <v>4.3200000000000002E-2</v>
      </c>
      <c r="AV13" s="172">
        <f>+AV12-AU13</f>
        <v>6.4799999999999996E-2</v>
      </c>
      <c r="AW13" s="344"/>
      <c r="AX13" s="344"/>
      <c r="AY13" s="170">
        <v>4</v>
      </c>
      <c r="AZ13" s="138" t="s">
        <v>1429</v>
      </c>
      <c r="BA13" s="57" t="s">
        <v>1408</v>
      </c>
      <c r="BB13" s="178">
        <v>44197</v>
      </c>
      <c r="BC13" s="178">
        <v>44561</v>
      </c>
      <c r="BD13" s="57" t="s">
        <v>1430</v>
      </c>
      <c r="BE13" s="132">
        <v>44439</v>
      </c>
      <c r="BF13" s="147" t="s">
        <v>1352</v>
      </c>
      <c r="BG13" s="35">
        <v>44500</v>
      </c>
      <c r="BH13" s="135" t="s">
        <v>1431</v>
      </c>
      <c r="BI13" s="35">
        <v>44561</v>
      </c>
      <c r="BJ13" s="48"/>
    </row>
    <row r="14" spans="1:62" ht="259.2" x14ac:dyDescent="0.3">
      <c r="A14" s="149" t="s">
        <v>191</v>
      </c>
      <c r="B14" s="150" t="s">
        <v>105</v>
      </c>
      <c r="C14" s="150" t="s">
        <v>98</v>
      </c>
      <c r="D14" s="150" t="s">
        <v>87</v>
      </c>
      <c r="E14" s="150" t="s">
        <v>18</v>
      </c>
      <c r="F14" s="167" t="s">
        <v>1432</v>
      </c>
      <c r="G14" s="150" t="s">
        <v>1433</v>
      </c>
      <c r="H14" s="150" t="s">
        <v>1434</v>
      </c>
      <c r="I14" s="167" t="s">
        <v>1435</v>
      </c>
      <c r="J14" s="150" t="s">
        <v>63</v>
      </c>
      <c r="K14" s="150">
        <v>0</v>
      </c>
      <c r="L14" s="166">
        <f>IF(J14="Diaria",+(K14/360),IF(J14="Mensual",+(K14/12),IF(J14="Bimestral",+(K14/6),IF(J14="Trimestral",+(K14/4),IF(J14="Semestral",+(K14/2),IF(J14="Anual",+(K14/1),""))))))</f>
        <v>0</v>
      </c>
      <c r="M14" s="150" t="s">
        <v>29</v>
      </c>
      <c r="N14" s="15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150" t="s">
        <v>61</v>
      </c>
      <c r="P14" s="15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150" t="s">
        <v>31</v>
      </c>
      <c r="R14" s="15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162" t="s">
        <v>26</v>
      </c>
      <c r="T14" s="162" t="s">
        <v>43</v>
      </c>
      <c r="U14" s="162">
        <f>+MAX(N14,P14,R14)</f>
        <v>0.6</v>
      </c>
      <c r="V14" s="161" t="str">
        <f>IF(L14&lt;=20%,"Muy baja",IF(L14&lt;=40%,"Baja",IF(L14&lt;=60%,"Media",IF(L14&lt;=80%,"Alta",IF(L14&lt;=100%,"Muy alta",IF(L14&gt;=100%,"Muy alta",""))))))</f>
        <v>Muy baja</v>
      </c>
      <c r="W14" s="159">
        <v>0.2</v>
      </c>
      <c r="X14" s="161" t="str">
        <f>IF(U14=20%,"Leve",IF(U14=40%,"Menor",IF(U14=60%,"Moderado",IF(U14=80%,"Mayor",IF(U14=100%,"Catastrófico","")))))</f>
        <v>Moderado</v>
      </c>
      <c r="Y14" s="159">
        <v>0.6</v>
      </c>
      <c r="Z14" s="162" t="s">
        <v>53</v>
      </c>
      <c r="AA14" s="159">
        <f>IF(Z14="Bajo",25%,IF(Z14="Moderado",50%,IF(Z14="Alto",75%,IF(Z14="Extremo",100%,""))))</f>
        <v>0.5</v>
      </c>
      <c r="AB14" s="164" t="s">
        <v>1436</v>
      </c>
      <c r="AC14" s="72" t="s">
        <v>1437</v>
      </c>
      <c r="AD14" s="72" t="s">
        <v>1438</v>
      </c>
      <c r="AE14" s="72" t="s">
        <v>54</v>
      </c>
      <c r="AF14" s="30">
        <f>IF(AE14="Preventivo",25%,IF(AE14="Detectivo",15%,IF(AE14="Correctivo",10%,"")))</f>
        <v>0.25</v>
      </c>
      <c r="AG14" s="153" t="s">
        <v>199</v>
      </c>
      <c r="AH14" s="30">
        <f t="shared" si="6"/>
        <v>0.15</v>
      </c>
      <c r="AI14" s="30">
        <f t="shared" ref="AI14:AI15" si="7">+AH14+AF14</f>
        <v>0.4</v>
      </c>
      <c r="AJ14" s="153" t="s">
        <v>576</v>
      </c>
      <c r="AK14" s="150" t="s">
        <v>191</v>
      </c>
      <c r="AL14" s="72" t="s">
        <v>1439</v>
      </c>
      <c r="AM14" s="150" t="s">
        <v>23</v>
      </c>
      <c r="AN14" s="153" t="s">
        <v>1357</v>
      </c>
      <c r="AO14" s="153" t="s">
        <v>24</v>
      </c>
      <c r="AP14" s="153" t="s">
        <v>1440</v>
      </c>
      <c r="AQ14" s="153" t="s">
        <v>1441</v>
      </c>
      <c r="AR14" s="153" t="s">
        <v>204</v>
      </c>
      <c r="AS14" s="153" t="s">
        <v>1442</v>
      </c>
      <c r="AT14" s="153" t="s">
        <v>206</v>
      </c>
      <c r="AU14" s="153">
        <f>+AI14*AA14</f>
        <v>0.2</v>
      </c>
      <c r="AV14" s="171">
        <f>+AA14-AU14</f>
        <v>0.3</v>
      </c>
      <c r="AW14" s="162" t="str">
        <f>+IF(C14="Corrupción","Moderado",IF(AV14&lt;=25%,"Bajo",IF(AV14&lt;=50%,"Moderado",IF(AV14&lt;=75%,"Alto",IF(AV14&gt;75%,"Extremo","")))))</f>
        <v>Moderado</v>
      </c>
      <c r="AX14" s="162" t="s">
        <v>41</v>
      </c>
      <c r="AY14" s="70">
        <v>1</v>
      </c>
      <c r="AZ14" s="176" t="s">
        <v>1443</v>
      </c>
      <c r="BA14" s="150" t="s">
        <v>1444</v>
      </c>
      <c r="BB14" s="177">
        <v>44197</v>
      </c>
      <c r="BC14" s="177">
        <v>44561</v>
      </c>
      <c r="BD14" s="174" t="s">
        <v>1445</v>
      </c>
      <c r="BE14" s="132">
        <v>44439</v>
      </c>
      <c r="BF14" s="136" t="s">
        <v>1446</v>
      </c>
      <c r="BG14" s="35">
        <v>44500</v>
      </c>
      <c r="BH14" s="135" t="s">
        <v>1447</v>
      </c>
      <c r="BI14" s="35"/>
      <c r="BJ14" s="35"/>
    </row>
    <row r="15" spans="1:62" ht="81" customHeight="1" x14ac:dyDescent="0.3">
      <c r="A15" s="320" t="s">
        <v>191</v>
      </c>
      <c r="B15" s="150" t="s">
        <v>105</v>
      </c>
      <c r="C15" s="150" t="s">
        <v>89</v>
      </c>
      <c r="D15" s="150" t="s">
        <v>87</v>
      </c>
      <c r="E15" s="150" t="s">
        <v>34</v>
      </c>
      <c r="F15" s="176" t="s">
        <v>1448</v>
      </c>
      <c r="G15" s="321" t="s">
        <v>1558</v>
      </c>
      <c r="H15" s="150" t="s">
        <v>1450</v>
      </c>
      <c r="I15" s="153" t="s">
        <v>1451</v>
      </c>
      <c r="J15" s="150" t="s">
        <v>32</v>
      </c>
      <c r="K15" s="150">
        <v>72</v>
      </c>
      <c r="L15" s="166">
        <f>IF(J15="Diaria",+(K15/360),IF(J15="Mensual",+(K15/12),IF(J15="Bimestral",+(K15/6),IF(J15="Trimestral",+(K15/4),IF(J15="Semestral",+(K15/2),IF(J15="Anual",+(K15/1),""))))))</f>
        <v>0.2</v>
      </c>
      <c r="M15" s="150" t="s">
        <v>29</v>
      </c>
      <c r="N15" s="15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150" t="s">
        <v>61</v>
      </c>
      <c r="P15" s="15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150" t="s">
        <v>70</v>
      </c>
      <c r="R15" s="15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162" t="s">
        <v>70</v>
      </c>
      <c r="T15" s="162" t="s">
        <v>70</v>
      </c>
      <c r="U15" s="162">
        <f>+MAX(N15,P15,R15)</f>
        <v>0.6</v>
      </c>
      <c r="V15" s="161" t="str">
        <f>IF(L15&lt;=20%,"Muy baja",IF(L15&lt;=40%,"Baja",IF(L15&lt;=60%,"Media",IF(L15&lt;=80%,"Alta",IF(L15&lt;=100%,"Muy alta",IF(L15&gt;=100%,"Muy alta",""))))))</f>
        <v>Muy baja</v>
      </c>
      <c r="W15" s="159">
        <v>0.2</v>
      </c>
      <c r="X15" s="161" t="str">
        <f>IF(U10=20%,"Leve",IF(U15=40%,"Menor",IF(U15=60%,"Moderado",IF(U15=80%,"Mayor",IF(U15=100%,"Catastrófico","")))))</f>
        <v>Leve</v>
      </c>
      <c r="Y15" s="159">
        <v>0.2</v>
      </c>
      <c r="Z15" s="162" t="s">
        <v>152</v>
      </c>
      <c r="AA15" s="159">
        <f>IF(Z15="Bajo",25%,IF(Z15="Moderado",50%,IF(Z15="Alto",75%,IF(Z15="Extremo",100%,""))))</f>
        <v>0.25</v>
      </c>
      <c r="AB15" s="179" t="s">
        <v>1452</v>
      </c>
      <c r="AC15" s="72" t="s">
        <v>1453</v>
      </c>
      <c r="AD15" s="72" t="s">
        <v>1454</v>
      </c>
      <c r="AE15" s="72" t="s">
        <v>54</v>
      </c>
      <c r="AF15" s="30">
        <f>IF(AE15="Preventivo",25%,IF(AE15="Detectivo",15%,IF(AE15="Correctivo",10%,"")))</f>
        <v>0.25</v>
      </c>
      <c r="AG15" s="153" t="s">
        <v>199</v>
      </c>
      <c r="AH15" s="30">
        <f t="shared" si="6"/>
        <v>0.15</v>
      </c>
      <c r="AI15" s="30">
        <f t="shared" si="7"/>
        <v>0.4</v>
      </c>
      <c r="AJ15" s="153" t="s">
        <v>200</v>
      </c>
      <c r="AK15" s="150" t="s">
        <v>191</v>
      </c>
      <c r="AL15" s="72" t="s">
        <v>1455</v>
      </c>
      <c r="AM15" s="150" t="s">
        <v>39</v>
      </c>
      <c r="AN15" s="153"/>
      <c r="AO15" s="153" t="s">
        <v>24</v>
      </c>
      <c r="AP15" s="153" t="s">
        <v>1456</v>
      </c>
      <c r="AQ15" s="153" t="s">
        <v>1457</v>
      </c>
      <c r="AR15" s="153" t="s">
        <v>204</v>
      </c>
      <c r="AS15" s="153" t="s">
        <v>1348</v>
      </c>
      <c r="AT15" s="153" t="s">
        <v>206</v>
      </c>
      <c r="AU15" s="153">
        <f>+AI15*AA15</f>
        <v>0.1</v>
      </c>
      <c r="AV15" s="171">
        <f>+AA15-AU15</f>
        <v>0.15</v>
      </c>
      <c r="AW15" s="162" t="str">
        <f>+IF(C15="Corrupción","Moderado",IF(AV15&lt;=25%,"Bajo",IF(AV15&lt;=50%,"Moderado",IF(AV15&lt;=75%,"Alto",IF(AV15&gt;75%,"Extremo","")))))</f>
        <v>Bajo</v>
      </c>
      <c r="AX15" s="162" t="s">
        <v>41</v>
      </c>
      <c r="AY15" s="16">
        <v>1</v>
      </c>
      <c r="AZ15" s="17" t="s">
        <v>1453</v>
      </c>
      <c r="BA15" s="174" t="s">
        <v>1408</v>
      </c>
      <c r="BB15" s="177">
        <v>44504</v>
      </c>
      <c r="BC15" s="177">
        <v>44561</v>
      </c>
      <c r="BD15" s="174" t="s">
        <v>70</v>
      </c>
      <c r="BE15" s="132">
        <v>44439</v>
      </c>
      <c r="BF15" s="148" t="s">
        <v>70</v>
      </c>
      <c r="BG15" s="35">
        <v>44500</v>
      </c>
      <c r="BH15" s="136" t="s">
        <v>1458</v>
      </c>
      <c r="BI15" s="35">
        <v>44561</v>
      </c>
      <c r="BJ15" s="35"/>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sheetData>
  <sheetProtection formatCells="0" formatColumns="0" formatRows="0"/>
  <mergeCells count="84">
    <mergeCell ref="I4:I9"/>
    <mergeCell ref="C4:C9"/>
    <mergeCell ref="D4:D9"/>
    <mergeCell ref="E4:E9"/>
    <mergeCell ref="F4:F9"/>
    <mergeCell ref="G4:G9"/>
    <mergeCell ref="H4:H9"/>
    <mergeCell ref="Q4:Q9"/>
    <mergeCell ref="R4:R9"/>
    <mergeCell ref="M4:M9"/>
    <mergeCell ref="K4:K9"/>
    <mergeCell ref="Y10:Y12"/>
    <mergeCell ref="N10:N12"/>
    <mergeCell ref="P10:P12"/>
    <mergeCell ref="R10:R12"/>
    <mergeCell ref="K10:K13"/>
    <mergeCell ref="L10:L13"/>
    <mergeCell ref="M10:M13"/>
    <mergeCell ref="N4:N9"/>
    <mergeCell ref="O10:O13"/>
    <mergeCell ref="AJ2:AT2"/>
    <mergeCell ref="AR3:AS3"/>
    <mergeCell ref="BA2:BA3"/>
    <mergeCell ref="AK3:AL3"/>
    <mergeCell ref="AM3:AN3"/>
    <mergeCell ref="AO3:AP3"/>
    <mergeCell ref="BD2:BD3"/>
    <mergeCell ref="U1:AB2"/>
    <mergeCell ref="BB2:BB3"/>
    <mergeCell ref="AX4:AX9"/>
    <mergeCell ref="AW4:AW9"/>
    <mergeCell ref="AC1:AT1"/>
    <mergeCell ref="AV1:AX1"/>
    <mergeCell ref="AY1:BJ1"/>
    <mergeCell ref="AC2:AC3"/>
    <mergeCell ref="AD2:AD3"/>
    <mergeCell ref="BE2:BJ2"/>
    <mergeCell ref="AU2:AW3"/>
    <mergeCell ref="AX2:AX3"/>
    <mergeCell ref="AY2:AZ3"/>
    <mergeCell ref="BC2:BC3"/>
    <mergeCell ref="AI2:AI3"/>
    <mergeCell ref="A1:T2"/>
    <mergeCell ref="AE2:AH2"/>
    <mergeCell ref="L4:L9"/>
    <mergeCell ref="T4:T9"/>
    <mergeCell ref="V4:V9"/>
    <mergeCell ref="A4:A9"/>
    <mergeCell ref="B4:B9"/>
    <mergeCell ref="G3:H3"/>
    <mergeCell ref="J4:J9"/>
    <mergeCell ref="X4:X9"/>
    <mergeCell ref="Y4:Y9"/>
    <mergeCell ref="Z4:Z9"/>
    <mergeCell ref="AA4:AA9"/>
    <mergeCell ref="AB4:AB9"/>
    <mergeCell ref="O4:O9"/>
    <mergeCell ref="P4:P9"/>
    <mergeCell ref="F10:F13"/>
    <mergeCell ref="G10:G13"/>
    <mergeCell ref="H10:H13"/>
    <mergeCell ref="I10:I13"/>
    <mergeCell ref="J10:J13"/>
    <mergeCell ref="A10:A13"/>
    <mergeCell ref="B10:B13"/>
    <mergeCell ref="C10:C13"/>
    <mergeCell ref="D10:D13"/>
    <mergeCell ref="E10:E13"/>
    <mergeCell ref="BF7:BF9"/>
    <mergeCell ref="Z10:Z13"/>
    <mergeCell ref="Q10:Q13"/>
    <mergeCell ref="S10:S13"/>
    <mergeCell ref="T10:T13"/>
    <mergeCell ref="V10:V13"/>
    <mergeCell ref="X10:X13"/>
    <mergeCell ref="AX10:AX13"/>
    <mergeCell ref="AB10:AB13"/>
    <mergeCell ref="U10:U12"/>
    <mergeCell ref="AW10:AW13"/>
    <mergeCell ref="AA10:AA12"/>
    <mergeCell ref="W10:W12"/>
    <mergeCell ref="U4:U9"/>
    <mergeCell ref="W4:W9"/>
    <mergeCell ref="S4:S9"/>
  </mergeCells>
  <conditionalFormatting sqref="AU5:AU8">
    <cfRule type="containsText" dxfId="2216" priority="1107" operator="containsText" text="BAJA">
      <formula>NOT(ISERROR(SEARCH("BAJA",AU5)))</formula>
    </cfRule>
    <cfRule type="containsText" dxfId="2215" priority="1108" operator="containsText" text="MEDIA">
      <formula>NOT(ISERROR(SEARCH("MEDIA",AU5)))</formula>
    </cfRule>
    <cfRule type="containsText" dxfId="2214" priority="1109" operator="containsText" text="ALTA">
      <formula>NOT(ISERROR(SEARCH("ALTA",AU5)))</formula>
    </cfRule>
  </conditionalFormatting>
  <conditionalFormatting sqref="AU4">
    <cfRule type="containsText" dxfId="2213" priority="1110" operator="containsText" text="BAJA">
      <formula>NOT(ISERROR(SEARCH("BAJA",AU4)))</formula>
    </cfRule>
    <cfRule type="containsText" dxfId="2212" priority="1111" operator="containsText" text="MEDIA">
      <formula>NOT(ISERROR(SEARCH("MEDIA",AU4)))</formula>
    </cfRule>
    <cfRule type="containsText" dxfId="2211" priority="1112" operator="containsText" text="ALTA">
      <formula>NOT(ISERROR(SEARCH("ALTA",AU4)))</formula>
    </cfRule>
  </conditionalFormatting>
  <conditionalFormatting sqref="AJ4:AK8">
    <cfRule type="containsText" dxfId="2210" priority="1212" operator="containsText" text="BAJA">
      <formula>NOT(ISERROR(SEARCH("BAJA",AJ4)))</formula>
    </cfRule>
    <cfRule type="containsText" dxfId="2209" priority="1213" operator="containsText" text="MEDIA">
      <formula>NOT(ISERROR(SEARCH("MEDIA",AJ4)))</formula>
    </cfRule>
    <cfRule type="containsText" dxfId="2208" priority="1214" operator="containsText" text="ALTA">
      <formula>NOT(ISERROR(SEARCH("ALTA",AJ4)))</formula>
    </cfRule>
  </conditionalFormatting>
  <conditionalFormatting sqref="AR4">
    <cfRule type="containsText" dxfId="2207" priority="1215" operator="containsText" text="BAJA">
      <formula>NOT(ISERROR(SEARCH("BAJA",AR4)))</formula>
    </cfRule>
    <cfRule type="containsText" dxfId="2206" priority="1216" operator="containsText" text="MEDIA">
      <formula>NOT(ISERROR(SEARCH("MEDIA",AR4)))</formula>
    </cfRule>
    <cfRule type="containsText" dxfId="2205" priority="1217" operator="containsText" text="ALTA">
      <formula>NOT(ISERROR(SEARCH("ALTA",AR4)))</formula>
    </cfRule>
  </conditionalFormatting>
  <conditionalFormatting sqref="AX4">
    <cfRule type="cellIs" dxfId="2204" priority="1166" operator="equal">
      <formula>100%</formula>
    </cfRule>
    <cfRule type="cellIs" dxfId="2203" priority="1167" operator="equal">
      <formula>80%</formula>
    </cfRule>
    <cfRule type="cellIs" dxfId="2202" priority="1168" operator="equal">
      <formula>60%</formula>
    </cfRule>
    <cfRule type="cellIs" dxfId="2201" priority="1169" operator="equal">
      <formula>40%</formula>
    </cfRule>
    <cfRule type="cellIs" dxfId="2200" priority="1170" operator="equal">
      <formula>0.2</formula>
    </cfRule>
    <cfRule type="containsText" dxfId="2199" priority="1184" operator="containsText" text="Extremo">
      <formula>NOT(ISERROR(SEARCH("Extremo",AX4)))</formula>
    </cfRule>
    <cfRule type="containsText" dxfId="2198" priority="1185" operator="containsText" text="Alto">
      <formula>NOT(ISERROR(SEARCH("Alto",AX4)))</formula>
    </cfRule>
    <cfRule type="containsText" dxfId="2197" priority="1186" operator="containsText" text="Bajo">
      <formula>NOT(ISERROR(SEARCH("Bajo",AX4)))</formula>
    </cfRule>
    <cfRule type="containsText" dxfId="2196" priority="1197" operator="containsText" text="Catastrófico">
      <formula>NOT(ISERROR(SEARCH("Catastrófico",AX4)))</formula>
    </cfRule>
    <cfRule type="containsText" dxfId="2195" priority="1198" operator="containsText" text="Mayor">
      <formula>NOT(ISERROR(SEARCH("Mayor",AX4)))</formula>
    </cfRule>
    <cfRule type="containsText" dxfId="2194" priority="1199" operator="containsText" text="Moderado">
      <formula>NOT(ISERROR(SEARCH("Moderado",AX4)))</formula>
    </cfRule>
    <cfRule type="containsText" dxfId="2193" priority="1200" operator="containsText" text="Menor">
      <formula>NOT(ISERROR(SEARCH("Menor",AX4)))</formula>
    </cfRule>
    <cfRule type="containsText" dxfId="2192" priority="1201" operator="containsText" text="Leve">
      <formula>NOT(ISERROR(SEARCH("Leve",AX4)))</formula>
    </cfRule>
    <cfRule type="containsText" dxfId="2191" priority="1207" operator="containsText" text="Muy a">
      <formula>NOT(ISERROR(SEARCH("Muy a",AX4)))</formula>
    </cfRule>
    <cfRule type="containsText" dxfId="2190" priority="1208" operator="containsText" text="Muy b">
      <formula>NOT(ISERROR(SEARCH("Muy b",AX4)))</formula>
    </cfRule>
    <cfRule type="containsText" dxfId="2189" priority="1209" operator="containsText" text="Baja">
      <formula>NOT(ISERROR(SEARCH("Baja",AX4)))</formula>
    </cfRule>
    <cfRule type="containsText" dxfId="2188" priority="1210" operator="containsText" text="Media">
      <formula>NOT(ISERROR(SEARCH("Media",AX4)))</formula>
    </cfRule>
    <cfRule type="containsText" dxfId="2187" priority="1211" operator="containsText" text="Alta">
      <formula>NOT(ISERROR(SEARCH("Alta",AX4)))</formula>
    </cfRule>
  </conditionalFormatting>
  <conditionalFormatting sqref="V4">
    <cfRule type="containsText" dxfId="2186" priority="1202" operator="containsText" text="Muy a">
      <formula>NOT(ISERROR(SEARCH("Muy a",V4)))</formula>
    </cfRule>
    <cfRule type="containsText" dxfId="2185" priority="1203" operator="containsText" text="Muy b">
      <formula>NOT(ISERROR(SEARCH("Muy b",V4)))</formula>
    </cfRule>
    <cfRule type="containsText" dxfId="2184" priority="1204" operator="containsText" text="Baja">
      <formula>NOT(ISERROR(SEARCH("Baja",V4)))</formula>
    </cfRule>
    <cfRule type="containsText" dxfId="2183" priority="1205" operator="containsText" text="Media">
      <formula>NOT(ISERROR(SEARCH("Media",V4)))</formula>
    </cfRule>
    <cfRule type="containsText" dxfId="2182" priority="1206" operator="containsText" text="Alta">
      <formula>NOT(ISERROR(SEARCH("Alta",V4)))</formula>
    </cfRule>
  </conditionalFormatting>
  <conditionalFormatting sqref="X4">
    <cfRule type="containsText" dxfId="2181" priority="1187" operator="containsText" text="Catastrófico">
      <formula>NOT(ISERROR(SEARCH("Catastrófico",X4)))</formula>
    </cfRule>
    <cfRule type="containsText" dxfId="2180" priority="1188" operator="containsText" text="Mayor">
      <formula>NOT(ISERROR(SEARCH("Mayor",X4)))</formula>
    </cfRule>
    <cfRule type="containsText" dxfId="2179" priority="1189" operator="containsText" text="Moderado">
      <formula>NOT(ISERROR(SEARCH("Moderado",X4)))</formula>
    </cfRule>
    <cfRule type="containsText" dxfId="2178" priority="1190" operator="containsText" text="Menor">
      <formula>NOT(ISERROR(SEARCH("Menor",X4)))</formula>
    </cfRule>
    <cfRule type="containsText" dxfId="2177" priority="1191" operator="containsText" text="Leve">
      <formula>NOT(ISERROR(SEARCH("Leve",X4)))</formula>
    </cfRule>
    <cfRule type="containsText" dxfId="2176" priority="1192" operator="containsText" text="Muy a">
      <formula>NOT(ISERROR(SEARCH("Muy a",X4)))</formula>
    </cfRule>
    <cfRule type="containsText" dxfId="2175" priority="1193" operator="containsText" text="Muy b">
      <formula>NOT(ISERROR(SEARCH("Muy b",X4)))</formula>
    </cfRule>
    <cfRule type="containsText" dxfId="2174" priority="1194" operator="containsText" text="Baja">
      <formula>NOT(ISERROR(SEARCH("Baja",X4)))</formula>
    </cfRule>
    <cfRule type="containsText" dxfId="2173" priority="1195" operator="containsText" text="Media">
      <formula>NOT(ISERROR(SEARCH("Media",X4)))</formula>
    </cfRule>
    <cfRule type="containsText" dxfId="2172" priority="1196" operator="containsText" text="Alta">
      <formula>NOT(ISERROR(SEARCH("Alta",X4)))</formula>
    </cfRule>
  </conditionalFormatting>
  <conditionalFormatting sqref="Z4">
    <cfRule type="containsText" dxfId="2171" priority="1171" operator="containsText" text="Extremo">
      <formula>NOT(ISERROR(SEARCH("Extremo",Z4)))</formula>
    </cfRule>
    <cfRule type="containsText" dxfId="2170" priority="1172" operator="containsText" text="Alto">
      <formula>NOT(ISERROR(SEARCH("Alto",Z4)))</formula>
    </cfRule>
    <cfRule type="containsText" dxfId="2169" priority="1173" operator="containsText" text="Bajo">
      <formula>NOT(ISERROR(SEARCH("Bajo",Z4)))</formula>
    </cfRule>
    <cfRule type="containsText" dxfId="2168" priority="1174" operator="containsText" text="Catastrófico">
      <formula>NOT(ISERROR(SEARCH("Catastrófico",Z4)))</formula>
    </cfRule>
    <cfRule type="containsText" dxfId="2167" priority="1175" operator="containsText" text="Mayor">
      <formula>NOT(ISERROR(SEARCH("Mayor",Z4)))</formula>
    </cfRule>
    <cfRule type="containsText" dxfId="2166" priority="1176" operator="containsText" text="Moderado">
      <formula>NOT(ISERROR(SEARCH("Moderado",Z4)))</formula>
    </cfRule>
    <cfRule type="containsText" dxfId="2165" priority="1177" operator="containsText" text="Menor">
      <formula>NOT(ISERROR(SEARCH("Menor",Z4)))</formula>
    </cfRule>
    <cfRule type="containsText" dxfId="2164" priority="1178" operator="containsText" text="Leve">
      <formula>NOT(ISERROR(SEARCH("Leve",Z4)))</formula>
    </cfRule>
    <cfRule type="containsText" dxfId="2163" priority="1179" operator="containsText" text="Muy a">
      <formula>NOT(ISERROR(SEARCH("Muy a",Z4)))</formula>
    </cfRule>
    <cfRule type="containsText" dxfId="2162" priority="1180" operator="containsText" text="Muy b">
      <formula>NOT(ISERROR(SEARCH("Muy b",Z4)))</formula>
    </cfRule>
    <cfRule type="containsText" dxfId="2161" priority="1181" operator="containsText" text="Baja">
      <formula>NOT(ISERROR(SEARCH("Baja",Z4)))</formula>
    </cfRule>
    <cfRule type="containsText" dxfId="2160" priority="1182" operator="containsText" text="Media">
      <formula>NOT(ISERROR(SEARCH("Media",Z4)))</formula>
    </cfRule>
    <cfRule type="containsText" dxfId="2159" priority="1183" operator="containsText" text="Alta">
      <formula>NOT(ISERROR(SEARCH("Alta",Z4)))</formula>
    </cfRule>
  </conditionalFormatting>
  <conditionalFormatting sqref="Y4">
    <cfRule type="cellIs" dxfId="2158" priority="1148" operator="equal">
      <formula>100%</formula>
    </cfRule>
    <cfRule type="cellIs" dxfId="2157" priority="1149" operator="equal">
      <formula>80%</formula>
    </cfRule>
    <cfRule type="cellIs" dxfId="2156" priority="1150" operator="equal">
      <formula>60%</formula>
    </cfRule>
    <cfRule type="cellIs" dxfId="2155" priority="1151" operator="equal">
      <formula>40%</formula>
    </cfRule>
    <cfRule type="cellIs" dxfId="2154" priority="1152" operator="equal">
      <formula>0.2</formula>
    </cfRule>
    <cfRule type="containsText" dxfId="2153" priority="1153" operator="containsText" text="Extremo">
      <formula>NOT(ISERROR(SEARCH("Extremo",Y4)))</formula>
    </cfRule>
    <cfRule type="containsText" dxfId="2152" priority="1154" operator="containsText" text="Alto">
      <formula>NOT(ISERROR(SEARCH("Alto",Y4)))</formula>
    </cfRule>
    <cfRule type="containsText" dxfId="2151" priority="1155" operator="containsText" text="Bajo">
      <formula>NOT(ISERROR(SEARCH("Bajo",Y4)))</formula>
    </cfRule>
    <cfRule type="containsText" dxfId="2150" priority="1156" operator="containsText" text="Catastrófico">
      <formula>NOT(ISERROR(SEARCH("Catastrófico",Y4)))</formula>
    </cfRule>
    <cfRule type="containsText" dxfId="2149" priority="1157" operator="containsText" text="Mayor">
      <formula>NOT(ISERROR(SEARCH("Mayor",Y4)))</formula>
    </cfRule>
    <cfRule type="containsText" dxfId="2148" priority="1158" operator="containsText" text="Moderado">
      <formula>NOT(ISERROR(SEARCH("Moderado",Y4)))</formula>
    </cfRule>
    <cfRule type="containsText" dxfId="2147" priority="1159" operator="containsText" text="Menor">
      <formula>NOT(ISERROR(SEARCH("Menor",Y4)))</formula>
    </cfRule>
    <cfRule type="containsText" dxfId="2146" priority="1160" operator="containsText" text="Leve">
      <formula>NOT(ISERROR(SEARCH("Leve",Y4)))</formula>
    </cfRule>
    <cfRule type="containsText" dxfId="2145" priority="1161" operator="containsText" text="Muy a">
      <formula>NOT(ISERROR(SEARCH("Muy a",Y4)))</formula>
    </cfRule>
    <cfRule type="containsText" dxfId="2144" priority="1162" operator="containsText" text="Muy b">
      <formula>NOT(ISERROR(SEARCH("Muy b",Y4)))</formula>
    </cfRule>
    <cfRule type="containsText" dxfId="2143" priority="1163" operator="containsText" text="Baja">
      <formula>NOT(ISERROR(SEARCH("Baja",Y4)))</formula>
    </cfRule>
    <cfRule type="containsText" dxfId="2142" priority="1164" operator="containsText" text="Media">
      <formula>NOT(ISERROR(SEARCH("Media",Y4)))</formula>
    </cfRule>
    <cfRule type="containsText" dxfId="2141" priority="1165" operator="containsText" text="Alta">
      <formula>NOT(ISERROR(SEARCH("Alta",Y4)))</formula>
    </cfRule>
  </conditionalFormatting>
  <conditionalFormatting sqref="W4">
    <cfRule type="cellIs" dxfId="2140" priority="1130" operator="equal">
      <formula>100%</formula>
    </cfRule>
    <cfRule type="cellIs" dxfId="2139" priority="1131" operator="equal">
      <formula>80%</formula>
    </cfRule>
    <cfRule type="cellIs" dxfId="2138" priority="1132" operator="equal">
      <formula>60%</formula>
    </cfRule>
    <cfRule type="cellIs" dxfId="2137" priority="1133" operator="equal">
      <formula>40%</formula>
    </cfRule>
    <cfRule type="cellIs" dxfId="2136" priority="1134" operator="equal">
      <formula>0.2</formula>
    </cfRule>
    <cfRule type="containsText" dxfId="2135" priority="1135" operator="containsText" text="Extremo">
      <formula>NOT(ISERROR(SEARCH("Extremo",W4)))</formula>
    </cfRule>
    <cfRule type="containsText" dxfId="2134" priority="1136" operator="containsText" text="Alto">
      <formula>NOT(ISERROR(SEARCH("Alto",W4)))</formula>
    </cfRule>
    <cfRule type="containsText" dxfId="2133" priority="1137" operator="containsText" text="Bajo">
      <formula>NOT(ISERROR(SEARCH("Bajo",W4)))</formula>
    </cfRule>
    <cfRule type="containsText" dxfId="2132" priority="1138" operator="containsText" text="Catastrófico">
      <formula>NOT(ISERROR(SEARCH("Catastrófico",W4)))</formula>
    </cfRule>
    <cfRule type="containsText" dxfId="2131" priority="1139" operator="containsText" text="Mayor">
      <formula>NOT(ISERROR(SEARCH("Mayor",W4)))</formula>
    </cfRule>
    <cfRule type="containsText" dxfId="2130" priority="1140" operator="containsText" text="Moderado">
      <formula>NOT(ISERROR(SEARCH("Moderado",W4)))</formula>
    </cfRule>
    <cfRule type="containsText" dxfId="2129" priority="1141" operator="containsText" text="Menor">
      <formula>NOT(ISERROR(SEARCH("Menor",W4)))</formula>
    </cfRule>
    <cfRule type="containsText" dxfId="2128" priority="1142" operator="containsText" text="Leve">
      <formula>NOT(ISERROR(SEARCH("Leve",W4)))</formula>
    </cfRule>
    <cfRule type="containsText" dxfId="2127" priority="1143" operator="containsText" text="Muy a">
      <formula>NOT(ISERROR(SEARCH("Muy a",W4)))</formula>
    </cfRule>
    <cfRule type="containsText" dxfId="2126" priority="1144" operator="containsText" text="Muy b">
      <formula>NOT(ISERROR(SEARCH("Muy b",W4)))</formula>
    </cfRule>
    <cfRule type="containsText" dxfId="2125" priority="1145" operator="containsText" text="Baja">
      <formula>NOT(ISERROR(SEARCH("Baja",W4)))</formula>
    </cfRule>
    <cfRule type="containsText" dxfId="2124" priority="1146" operator="containsText" text="Media">
      <formula>NOT(ISERROR(SEARCH("Media",W4)))</formula>
    </cfRule>
    <cfRule type="containsText" dxfId="2123" priority="1147" operator="containsText" text="Alta">
      <formula>NOT(ISERROR(SEARCH("Alta",W4)))</formula>
    </cfRule>
  </conditionalFormatting>
  <conditionalFormatting sqref="AA4">
    <cfRule type="cellIs" dxfId="2122" priority="1113" operator="equal">
      <formula>100%</formula>
    </cfRule>
    <cfRule type="cellIs" dxfId="2121" priority="1114" operator="equal">
      <formula>75%</formula>
    </cfRule>
    <cfRule type="cellIs" dxfId="2120" priority="1115" operator="equal">
      <formula>50%</formula>
    </cfRule>
    <cfRule type="cellIs" dxfId="2119" priority="1116" operator="equal">
      <formula>25%</formula>
    </cfRule>
    <cfRule type="containsText" dxfId="2118" priority="1117" operator="containsText" text="Extremo">
      <formula>NOT(ISERROR(SEARCH("Extremo",AA4)))</formula>
    </cfRule>
    <cfRule type="containsText" dxfId="2117" priority="1118" operator="containsText" text="Alto">
      <formula>NOT(ISERROR(SEARCH("Alto",AA4)))</formula>
    </cfRule>
    <cfRule type="containsText" dxfId="2116" priority="1119" operator="containsText" text="Bajo">
      <formula>NOT(ISERROR(SEARCH("Bajo",AA4)))</formula>
    </cfRule>
    <cfRule type="containsText" dxfId="2115" priority="1120" operator="containsText" text="Catastrófico">
      <formula>NOT(ISERROR(SEARCH("Catastrófico",AA4)))</formula>
    </cfRule>
    <cfRule type="containsText" dxfId="2114" priority="1121" operator="containsText" text="Mayor">
      <formula>NOT(ISERROR(SEARCH("Mayor",AA4)))</formula>
    </cfRule>
    <cfRule type="containsText" dxfId="2113" priority="1122" operator="containsText" text="Moderado">
      <formula>NOT(ISERROR(SEARCH("Moderado",AA4)))</formula>
    </cfRule>
    <cfRule type="containsText" dxfId="2112" priority="1123" operator="containsText" text="Menor">
      <formula>NOT(ISERROR(SEARCH("Menor",AA4)))</formula>
    </cfRule>
    <cfRule type="containsText" dxfId="2111" priority="1124" operator="containsText" text="Leve">
      <formula>NOT(ISERROR(SEARCH("Leve",AA4)))</formula>
    </cfRule>
    <cfRule type="containsText" dxfId="2110" priority="1125" operator="containsText" text="Muy a">
      <formula>NOT(ISERROR(SEARCH("Muy a",AA4)))</formula>
    </cfRule>
    <cfRule type="containsText" dxfId="2109" priority="1126" operator="containsText" text="Muy b">
      <formula>NOT(ISERROR(SEARCH("Muy b",AA4)))</formula>
    </cfRule>
    <cfRule type="containsText" dxfId="2108" priority="1127" operator="containsText" text="Baja">
      <formula>NOT(ISERROR(SEARCH("Baja",AA4)))</formula>
    </cfRule>
    <cfRule type="containsText" dxfId="2107" priority="1128" operator="containsText" text="Media">
      <formula>NOT(ISERROR(SEARCH("Media",AA4)))</formula>
    </cfRule>
    <cfRule type="containsText" dxfId="2106" priority="1129" operator="containsText" text="Alta">
      <formula>NOT(ISERROR(SEARCH("Alta",AA4)))</formula>
    </cfRule>
  </conditionalFormatting>
  <conditionalFormatting sqref="AW4">
    <cfRule type="cellIs" dxfId="2105" priority="1089" operator="equal">
      <formula>100%</formula>
    </cfRule>
    <cfRule type="cellIs" dxfId="2104" priority="1090" operator="equal">
      <formula>80%</formula>
    </cfRule>
    <cfRule type="cellIs" dxfId="2103" priority="1091" operator="equal">
      <formula>60%</formula>
    </cfRule>
    <cfRule type="cellIs" dxfId="2102" priority="1092" operator="equal">
      <formula>40%</formula>
    </cfRule>
    <cfRule type="cellIs" dxfId="2101" priority="1093" operator="equal">
      <formula>0.2</formula>
    </cfRule>
    <cfRule type="containsText" dxfId="2100" priority="1094" operator="containsText" text="Extremo">
      <formula>NOT(ISERROR(SEARCH("Extremo",AW4)))</formula>
    </cfRule>
    <cfRule type="containsText" dxfId="2099" priority="1095" operator="containsText" text="Alto">
      <formula>NOT(ISERROR(SEARCH("Alto",AW4)))</formula>
    </cfRule>
    <cfRule type="containsText" dxfId="2098" priority="1096" operator="containsText" text="Bajo">
      <formula>NOT(ISERROR(SEARCH("Bajo",AW4)))</formula>
    </cfRule>
    <cfRule type="containsText" dxfId="2097" priority="1097" operator="containsText" text="Catastrófico">
      <formula>NOT(ISERROR(SEARCH("Catastrófico",AW4)))</formula>
    </cfRule>
    <cfRule type="containsText" dxfId="2096" priority="1098" operator="containsText" text="Mayor">
      <formula>NOT(ISERROR(SEARCH("Mayor",AW4)))</formula>
    </cfRule>
    <cfRule type="containsText" dxfId="2095" priority="1099" operator="containsText" text="Moderado">
      <formula>NOT(ISERROR(SEARCH("Moderado",AW4)))</formula>
    </cfRule>
    <cfRule type="containsText" dxfId="2094" priority="1100" operator="containsText" text="Menor">
      <formula>NOT(ISERROR(SEARCH("Menor",AW4)))</formula>
    </cfRule>
    <cfRule type="containsText" dxfId="2093" priority="1101" operator="containsText" text="Leve">
      <formula>NOT(ISERROR(SEARCH("Leve",AW4)))</formula>
    </cfRule>
    <cfRule type="containsText" dxfId="2092" priority="1102" operator="containsText" text="Muy a">
      <formula>NOT(ISERROR(SEARCH("Muy a",AW4)))</formula>
    </cfRule>
    <cfRule type="containsText" dxfId="2091" priority="1103" operator="containsText" text="Muy b">
      <formula>NOT(ISERROR(SEARCH("Muy b",AW4)))</formula>
    </cfRule>
    <cfRule type="containsText" dxfId="2090" priority="1104" operator="containsText" text="Baja">
      <formula>NOT(ISERROR(SEARCH("Baja",AW4)))</formula>
    </cfRule>
    <cfRule type="containsText" dxfId="2089" priority="1105" operator="containsText" text="Media">
      <formula>NOT(ISERROR(SEARCH("Media",AW4)))</formula>
    </cfRule>
    <cfRule type="containsText" dxfId="2088" priority="1106" operator="containsText" text="Alta">
      <formula>NOT(ISERROR(SEARCH("Alta",AW4)))</formula>
    </cfRule>
  </conditionalFormatting>
  <conditionalFormatting sqref="AV4">
    <cfRule type="cellIs" dxfId="2087" priority="1082" operator="greaterThan">
      <formula>75%</formula>
    </cfRule>
    <cfRule type="cellIs" dxfId="2086" priority="1083" operator="between">
      <formula>51%</formula>
      <formula>75%</formula>
    </cfRule>
    <cfRule type="cellIs" dxfId="2085" priority="1084" operator="between">
      <formula>26%</formula>
      <formula>50%</formula>
    </cfRule>
    <cfRule type="cellIs" dxfId="2084" priority="1085" operator="between">
      <formula>0%</formula>
      <formula>25%</formula>
    </cfRule>
    <cfRule type="containsText" dxfId="2083" priority="1086" operator="containsText" text="BAJA">
      <formula>NOT(ISERROR(SEARCH("BAJA",AV4)))</formula>
    </cfRule>
    <cfRule type="containsText" dxfId="2082" priority="1087" operator="containsText" text="MEDIA">
      <formula>NOT(ISERROR(SEARCH("MEDIA",AV4)))</formula>
    </cfRule>
    <cfRule type="containsText" dxfId="2081" priority="1088" operator="containsText" text="ALTA">
      <formula>NOT(ISERROR(SEARCH("ALTA",AV4)))</formula>
    </cfRule>
  </conditionalFormatting>
  <conditionalFormatting sqref="AV5:AV8">
    <cfRule type="cellIs" dxfId="2080" priority="1075" operator="greaterThan">
      <formula>75%</formula>
    </cfRule>
    <cfRule type="cellIs" dxfId="2079" priority="1076" operator="between">
      <formula>51%</formula>
      <formula>75%</formula>
    </cfRule>
    <cfRule type="cellIs" dxfId="2078" priority="1077" operator="between">
      <formula>26%</formula>
      <formula>50%</formula>
    </cfRule>
    <cfRule type="cellIs" dxfId="2077" priority="1078" operator="between">
      <formula>0%</formula>
      <formula>25%</formula>
    </cfRule>
    <cfRule type="containsText" dxfId="2076" priority="1079" operator="containsText" text="BAJA">
      <formula>NOT(ISERROR(SEARCH("BAJA",AV5)))</formula>
    </cfRule>
    <cfRule type="containsText" dxfId="2075" priority="1080" operator="containsText" text="MEDIA">
      <formula>NOT(ISERROR(SEARCH("MEDIA",AV5)))</formula>
    </cfRule>
    <cfRule type="containsText" dxfId="2074" priority="1081" operator="containsText" text="ALTA">
      <formula>NOT(ISERROR(SEARCH("ALTA",AV5)))</formula>
    </cfRule>
  </conditionalFormatting>
  <conditionalFormatting sqref="AJ9:AK9">
    <cfRule type="containsText" dxfId="2073" priority="1072" operator="containsText" text="BAJA">
      <formula>NOT(ISERROR(SEARCH("BAJA",AJ9)))</formula>
    </cfRule>
    <cfRule type="containsText" dxfId="2072" priority="1073" operator="containsText" text="MEDIA">
      <formula>NOT(ISERROR(SEARCH("MEDIA",AJ9)))</formula>
    </cfRule>
    <cfRule type="containsText" dxfId="2071" priority="1074" operator="containsText" text="ALTA">
      <formula>NOT(ISERROR(SEARCH("ALTA",AJ9)))</formula>
    </cfRule>
  </conditionalFormatting>
  <conditionalFormatting sqref="AV9">
    <cfRule type="cellIs" dxfId="2070" priority="1065" operator="greaterThan">
      <formula>75%</formula>
    </cfRule>
    <cfRule type="cellIs" dxfId="2069" priority="1066" operator="between">
      <formula>51%</formula>
      <formula>75%</formula>
    </cfRule>
    <cfRule type="cellIs" dxfId="2068" priority="1067" operator="between">
      <formula>26%</formula>
      <formula>50%</formula>
    </cfRule>
    <cfRule type="cellIs" dxfId="2067" priority="1068" operator="between">
      <formula>0%</formula>
      <formula>25%</formula>
    </cfRule>
    <cfRule type="containsText" dxfId="2066" priority="1069" operator="containsText" text="BAJA">
      <formula>NOT(ISERROR(SEARCH("BAJA",AV9)))</formula>
    </cfRule>
    <cfRule type="containsText" dxfId="2065" priority="1070" operator="containsText" text="MEDIA">
      <formula>NOT(ISERROR(SEARCH("MEDIA",AV9)))</formula>
    </cfRule>
    <cfRule type="containsText" dxfId="2064" priority="1071" operator="containsText" text="ALTA">
      <formula>NOT(ISERROR(SEARCH("ALTA",AV9)))</formula>
    </cfRule>
  </conditionalFormatting>
  <conditionalFormatting sqref="S4">
    <cfRule type="cellIs" dxfId="2063" priority="763" operator="equal">
      <formula>100%</formula>
    </cfRule>
    <cfRule type="cellIs" dxfId="2062" priority="764" operator="equal">
      <formula>80%</formula>
    </cfRule>
    <cfRule type="cellIs" dxfId="2061" priority="765" operator="equal">
      <formula>60%</formula>
    </cfRule>
    <cfRule type="cellIs" dxfId="2060" priority="766" operator="equal">
      <formula>40%</formula>
    </cfRule>
    <cfRule type="cellIs" dxfId="2059" priority="767" operator="equal">
      <formula>0.2</formula>
    </cfRule>
    <cfRule type="containsText" dxfId="2058" priority="768" operator="containsText" text="Extremo">
      <formula>NOT(ISERROR(SEARCH("Extremo",S4)))</formula>
    </cfRule>
    <cfRule type="containsText" dxfId="2057" priority="769" operator="containsText" text="Alto">
      <formula>NOT(ISERROR(SEARCH("Alto",S4)))</formula>
    </cfRule>
    <cfRule type="containsText" dxfId="2056" priority="770" operator="containsText" text="Bajo">
      <formula>NOT(ISERROR(SEARCH("Bajo",S4)))</formula>
    </cfRule>
    <cfRule type="containsText" dxfId="2055" priority="771" operator="containsText" text="Catastrófico">
      <formula>NOT(ISERROR(SEARCH("Catastrófico",S4)))</formula>
    </cfRule>
    <cfRule type="containsText" dxfId="2054" priority="772" operator="containsText" text="Mayor">
      <formula>NOT(ISERROR(SEARCH("Mayor",S4)))</formula>
    </cfRule>
    <cfRule type="containsText" dxfId="2053" priority="773" operator="containsText" text="Moderado">
      <formula>NOT(ISERROR(SEARCH("Moderado",S4)))</formula>
    </cfRule>
    <cfRule type="containsText" dxfId="2052" priority="774" operator="containsText" text="Menor">
      <formula>NOT(ISERROR(SEARCH("Menor",S4)))</formula>
    </cfRule>
    <cfRule type="containsText" dxfId="2051" priority="775" operator="containsText" text="Leve">
      <formula>NOT(ISERROR(SEARCH("Leve",S4)))</formula>
    </cfRule>
    <cfRule type="containsText" dxfId="2050" priority="776" operator="containsText" text="Muy a">
      <formula>NOT(ISERROR(SEARCH("Muy a",S4)))</formula>
    </cfRule>
    <cfRule type="containsText" dxfId="2049" priority="777" operator="containsText" text="Muy b">
      <formula>NOT(ISERROR(SEARCH("Muy b",S4)))</formula>
    </cfRule>
    <cfRule type="containsText" dxfId="2048" priority="778" operator="containsText" text="Baja">
      <formula>NOT(ISERROR(SEARCH("Baja",S4)))</formula>
    </cfRule>
    <cfRule type="containsText" dxfId="2047" priority="779" operator="containsText" text="Media">
      <formula>NOT(ISERROR(SEARCH("Media",S4)))</formula>
    </cfRule>
    <cfRule type="containsText" dxfId="2046" priority="780" operator="containsText" text="Alta">
      <formula>NOT(ISERROR(SEARCH("Alta",S4)))</formula>
    </cfRule>
  </conditionalFormatting>
  <conditionalFormatting sqref="T4">
    <cfRule type="cellIs" dxfId="2045" priority="745" operator="equal">
      <formula>100%</formula>
    </cfRule>
    <cfRule type="cellIs" dxfId="2044" priority="746" operator="equal">
      <formula>80%</formula>
    </cfRule>
    <cfRule type="cellIs" dxfId="2043" priority="747" operator="equal">
      <formula>60%</formula>
    </cfRule>
    <cfRule type="cellIs" dxfId="2042" priority="748" operator="equal">
      <formula>40%</formula>
    </cfRule>
    <cfRule type="cellIs" dxfId="2041" priority="749" operator="equal">
      <formula>0.2</formula>
    </cfRule>
    <cfRule type="containsText" dxfId="2040" priority="750" operator="containsText" text="Extremo">
      <formula>NOT(ISERROR(SEARCH("Extremo",T4)))</formula>
    </cfRule>
    <cfRule type="containsText" dxfId="2039" priority="751" operator="containsText" text="Alto">
      <formula>NOT(ISERROR(SEARCH("Alto",T4)))</formula>
    </cfRule>
    <cfRule type="containsText" dxfId="2038" priority="752" operator="containsText" text="Bajo">
      <formula>NOT(ISERROR(SEARCH("Bajo",T4)))</formula>
    </cfRule>
    <cfRule type="containsText" dxfId="2037" priority="753" operator="containsText" text="Catastrófico">
      <formula>NOT(ISERROR(SEARCH("Catastrófico",T4)))</formula>
    </cfRule>
    <cfRule type="containsText" dxfId="2036" priority="754" operator="containsText" text="Mayor">
      <formula>NOT(ISERROR(SEARCH("Mayor",T4)))</formula>
    </cfRule>
    <cfRule type="containsText" dxfId="2035" priority="755" operator="containsText" text="Moderado">
      <formula>NOT(ISERROR(SEARCH("Moderado",T4)))</formula>
    </cfRule>
    <cfRule type="containsText" dxfId="2034" priority="756" operator="containsText" text="Menor">
      <formula>NOT(ISERROR(SEARCH("Menor",T4)))</formula>
    </cfRule>
    <cfRule type="containsText" dxfId="2033" priority="757" operator="containsText" text="Leve">
      <formula>NOT(ISERROR(SEARCH("Leve",T4)))</formula>
    </cfRule>
    <cfRule type="containsText" dxfId="2032" priority="758" operator="containsText" text="Muy a">
      <formula>NOT(ISERROR(SEARCH("Muy a",T4)))</formula>
    </cfRule>
    <cfRule type="containsText" dxfId="2031" priority="759" operator="containsText" text="Muy b">
      <formula>NOT(ISERROR(SEARCH("Muy b",T4)))</formula>
    </cfRule>
    <cfRule type="containsText" dxfId="2030" priority="760" operator="containsText" text="Baja">
      <formula>NOT(ISERROR(SEARCH("Baja",T4)))</formula>
    </cfRule>
    <cfRule type="containsText" dxfId="2029" priority="761" operator="containsText" text="Media">
      <formula>NOT(ISERROR(SEARCH("Media",T4)))</formula>
    </cfRule>
    <cfRule type="containsText" dxfId="2028" priority="762" operator="containsText" text="Alta">
      <formula>NOT(ISERROR(SEARCH("Alta",T4)))</formula>
    </cfRule>
  </conditionalFormatting>
  <conditionalFormatting sqref="AC4">
    <cfRule type="containsText" dxfId="2027" priority="706" operator="containsText" text="BAJA">
      <formula>NOT(ISERROR(SEARCH("BAJA",AC4)))</formula>
    </cfRule>
    <cfRule type="containsText" dxfId="2026" priority="707" operator="containsText" text="MEDIA">
      <formula>NOT(ISERROR(SEARCH("MEDIA",AC4)))</formula>
    </cfRule>
    <cfRule type="containsText" dxfId="2025" priority="708" operator="containsText" text="ALTA">
      <formula>NOT(ISERROR(SEARCH("ALTA",AC4)))</formula>
    </cfRule>
  </conditionalFormatting>
  <conditionalFormatting sqref="AS4">
    <cfRule type="containsText" dxfId="2024" priority="703" operator="containsText" text="BAJA">
      <formula>NOT(ISERROR(SEARCH("BAJA",AS4)))</formula>
    </cfRule>
    <cfRule type="containsText" dxfId="2023" priority="704" operator="containsText" text="MEDIA">
      <formula>NOT(ISERROR(SEARCH("MEDIA",AS4)))</formula>
    </cfRule>
    <cfRule type="containsText" dxfId="2022" priority="705" operator="containsText" text="ALTA">
      <formula>NOT(ISERROR(SEARCH("ALTA",AS4)))</formula>
    </cfRule>
  </conditionalFormatting>
  <conditionalFormatting sqref="AS5">
    <cfRule type="containsText" dxfId="2021" priority="700" operator="containsText" text="BAJA">
      <formula>NOT(ISERROR(SEARCH("BAJA",AS5)))</formula>
    </cfRule>
    <cfRule type="containsText" dxfId="2020" priority="701" operator="containsText" text="MEDIA">
      <formula>NOT(ISERROR(SEARCH("MEDIA",AS5)))</formula>
    </cfRule>
    <cfRule type="containsText" dxfId="2019" priority="702" operator="containsText" text="ALTA">
      <formula>NOT(ISERROR(SEARCH("ALTA",AS5)))</formula>
    </cfRule>
  </conditionalFormatting>
  <conditionalFormatting sqref="AS7:AS8">
    <cfRule type="containsText" dxfId="2018" priority="697" operator="containsText" text="BAJA">
      <formula>NOT(ISERROR(SEARCH("BAJA",AS7)))</formula>
    </cfRule>
    <cfRule type="containsText" dxfId="2017" priority="698" operator="containsText" text="MEDIA">
      <formula>NOT(ISERROR(SEARCH("MEDIA",AS7)))</formula>
    </cfRule>
    <cfRule type="containsText" dxfId="2016" priority="699" operator="containsText" text="ALTA">
      <formula>NOT(ISERROR(SEARCH("ALTA",AS7)))</formula>
    </cfRule>
  </conditionalFormatting>
  <conditionalFormatting sqref="AJ10:AK12">
    <cfRule type="containsText" dxfId="2015" priority="691" operator="containsText" text="BAJA">
      <formula>NOT(ISERROR(SEARCH("BAJA",AJ10)))</formula>
    </cfRule>
    <cfRule type="containsText" dxfId="2014" priority="692" operator="containsText" text="MEDIA">
      <formula>NOT(ISERROR(SEARCH("MEDIA",AJ10)))</formula>
    </cfRule>
    <cfRule type="containsText" dxfId="2013" priority="693" operator="containsText" text="ALTA">
      <formula>NOT(ISERROR(SEARCH("ALTA",AJ10)))</formula>
    </cfRule>
  </conditionalFormatting>
  <conditionalFormatting sqref="AR10">
    <cfRule type="containsText" dxfId="2012" priority="694" operator="containsText" text="BAJA">
      <formula>NOT(ISERROR(SEARCH("BAJA",AR10)))</formula>
    </cfRule>
    <cfRule type="containsText" dxfId="2011" priority="695" operator="containsText" text="MEDIA">
      <formula>NOT(ISERROR(SEARCH("MEDIA",AR10)))</formula>
    </cfRule>
    <cfRule type="containsText" dxfId="2010" priority="696" operator="containsText" text="ALTA">
      <formula>NOT(ISERROR(SEARCH("ALTA",AR10)))</formula>
    </cfRule>
  </conditionalFormatting>
  <conditionalFormatting sqref="AX10 Y10">
    <cfRule type="cellIs" dxfId="2009" priority="645" operator="equal">
      <formula>100%</formula>
    </cfRule>
    <cfRule type="cellIs" dxfId="2008" priority="646" operator="equal">
      <formula>80%</formula>
    </cfRule>
    <cfRule type="cellIs" dxfId="2007" priority="647" operator="equal">
      <formula>60%</formula>
    </cfRule>
    <cfRule type="cellIs" dxfId="2006" priority="648" operator="equal">
      <formula>40%</formula>
    </cfRule>
    <cfRule type="cellIs" dxfId="2005" priority="649" operator="equal">
      <formula>0.2</formula>
    </cfRule>
    <cfRule type="containsText" dxfId="2004" priority="663" operator="containsText" text="Extremo">
      <formula>NOT(ISERROR(SEARCH("Extremo",Y10)))</formula>
    </cfRule>
    <cfRule type="containsText" dxfId="2003" priority="664" operator="containsText" text="Alto">
      <formula>NOT(ISERROR(SEARCH("Alto",Y10)))</formula>
    </cfRule>
    <cfRule type="containsText" dxfId="2002" priority="665" operator="containsText" text="Bajo">
      <formula>NOT(ISERROR(SEARCH("Bajo",Y10)))</formula>
    </cfRule>
    <cfRule type="containsText" dxfId="2001" priority="676" operator="containsText" text="Catastrófico">
      <formula>NOT(ISERROR(SEARCH("Catastrófico",Y10)))</formula>
    </cfRule>
    <cfRule type="containsText" dxfId="2000" priority="677" operator="containsText" text="Mayor">
      <formula>NOT(ISERROR(SEARCH("Mayor",Y10)))</formula>
    </cfRule>
    <cfRule type="containsText" dxfId="1999" priority="678" operator="containsText" text="Moderado">
      <formula>NOT(ISERROR(SEARCH("Moderado",Y10)))</formula>
    </cfRule>
    <cfRule type="containsText" dxfId="1998" priority="679" operator="containsText" text="Menor">
      <formula>NOT(ISERROR(SEARCH("Menor",Y10)))</formula>
    </cfRule>
    <cfRule type="containsText" dxfId="1997" priority="680" operator="containsText" text="Leve">
      <formula>NOT(ISERROR(SEARCH("Leve",Y10)))</formula>
    </cfRule>
    <cfRule type="containsText" dxfId="1996" priority="686" operator="containsText" text="Muy a">
      <formula>NOT(ISERROR(SEARCH("Muy a",Y10)))</formula>
    </cfRule>
    <cfRule type="containsText" dxfId="1995" priority="687" operator="containsText" text="Muy b">
      <formula>NOT(ISERROR(SEARCH("Muy b",Y10)))</formula>
    </cfRule>
    <cfRule type="containsText" dxfId="1994" priority="688" operator="containsText" text="Baja">
      <formula>NOT(ISERROR(SEARCH("Baja",Y10)))</formula>
    </cfRule>
    <cfRule type="containsText" dxfId="1993" priority="689" operator="containsText" text="Media">
      <formula>NOT(ISERROR(SEARCH("Media",Y10)))</formula>
    </cfRule>
    <cfRule type="containsText" dxfId="1992" priority="690" operator="containsText" text="Alta">
      <formula>NOT(ISERROR(SEARCH("Alta",Y10)))</formula>
    </cfRule>
  </conditionalFormatting>
  <conditionalFormatting sqref="V10">
    <cfRule type="containsText" dxfId="1991" priority="681" operator="containsText" text="Muy a">
      <formula>NOT(ISERROR(SEARCH("Muy a",V10)))</formula>
    </cfRule>
    <cfRule type="containsText" dxfId="1990" priority="682" operator="containsText" text="Muy b">
      <formula>NOT(ISERROR(SEARCH("Muy b",V10)))</formula>
    </cfRule>
    <cfRule type="containsText" dxfId="1989" priority="683" operator="containsText" text="Baja">
      <formula>NOT(ISERROR(SEARCH("Baja",V10)))</formula>
    </cfRule>
    <cfRule type="containsText" dxfId="1988" priority="684" operator="containsText" text="Media">
      <formula>NOT(ISERROR(SEARCH("Media",V10)))</formula>
    </cfRule>
    <cfRule type="containsText" dxfId="1987" priority="685" operator="containsText" text="Alta">
      <formula>NOT(ISERROR(SEARCH("Alta",V10)))</formula>
    </cfRule>
  </conditionalFormatting>
  <conditionalFormatting sqref="X10">
    <cfRule type="containsText" dxfId="1986" priority="666" operator="containsText" text="Catastrófico">
      <formula>NOT(ISERROR(SEARCH("Catastrófico",X10)))</formula>
    </cfRule>
    <cfRule type="containsText" dxfId="1985" priority="667" operator="containsText" text="Mayor">
      <formula>NOT(ISERROR(SEARCH("Mayor",X10)))</formula>
    </cfRule>
    <cfRule type="containsText" dxfId="1984" priority="668" operator="containsText" text="Moderado">
      <formula>NOT(ISERROR(SEARCH("Moderado",X10)))</formula>
    </cfRule>
    <cfRule type="containsText" dxfId="1983" priority="669" operator="containsText" text="Menor">
      <formula>NOT(ISERROR(SEARCH("Menor",X10)))</formula>
    </cfRule>
    <cfRule type="containsText" dxfId="1982" priority="670" operator="containsText" text="Leve">
      <formula>NOT(ISERROR(SEARCH("Leve",X10)))</formula>
    </cfRule>
    <cfRule type="containsText" dxfId="1981" priority="671" operator="containsText" text="Muy a">
      <formula>NOT(ISERROR(SEARCH("Muy a",X10)))</formula>
    </cfRule>
    <cfRule type="containsText" dxfId="1980" priority="672" operator="containsText" text="Muy b">
      <formula>NOT(ISERROR(SEARCH("Muy b",X10)))</formula>
    </cfRule>
    <cfRule type="containsText" dxfId="1979" priority="673" operator="containsText" text="Baja">
      <formula>NOT(ISERROR(SEARCH("Baja",X10)))</formula>
    </cfRule>
    <cfRule type="containsText" dxfId="1978" priority="674" operator="containsText" text="Media">
      <formula>NOT(ISERROR(SEARCH("Media",X10)))</formula>
    </cfRule>
    <cfRule type="containsText" dxfId="1977" priority="675" operator="containsText" text="Alta">
      <formula>NOT(ISERROR(SEARCH("Alta",X10)))</formula>
    </cfRule>
  </conditionalFormatting>
  <conditionalFormatting sqref="Z10">
    <cfRule type="containsText" dxfId="1976" priority="650" operator="containsText" text="Extremo">
      <formula>NOT(ISERROR(SEARCH("Extremo",Z10)))</formula>
    </cfRule>
    <cfRule type="containsText" dxfId="1975" priority="651" operator="containsText" text="Alto">
      <formula>NOT(ISERROR(SEARCH("Alto",Z10)))</formula>
    </cfRule>
    <cfRule type="containsText" dxfId="1974" priority="652" operator="containsText" text="Bajo">
      <formula>NOT(ISERROR(SEARCH("Bajo",Z10)))</formula>
    </cfRule>
    <cfRule type="containsText" dxfId="1973" priority="653" operator="containsText" text="Catastrófico">
      <formula>NOT(ISERROR(SEARCH("Catastrófico",Z10)))</formula>
    </cfRule>
    <cfRule type="containsText" dxfId="1972" priority="654" operator="containsText" text="Mayor">
      <formula>NOT(ISERROR(SEARCH("Mayor",Z10)))</formula>
    </cfRule>
    <cfRule type="containsText" dxfId="1971" priority="655" operator="containsText" text="Moderado">
      <formula>NOT(ISERROR(SEARCH("Moderado",Z10)))</formula>
    </cfRule>
    <cfRule type="containsText" dxfId="1970" priority="656" operator="containsText" text="Menor">
      <formula>NOT(ISERROR(SEARCH("Menor",Z10)))</formula>
    </cfRule>
    <cfRule type="containsText" dxfId="1969" priority="657" operator="containsText" text="Leve">
      <formula>NOT(ISERROR(SEARCH("Leve",Z10)))</formula>
    </cfRule>
    <cfRule type="containsText" dxfId="1968" priority="658" operator="containsText" text="Muy a">
      <formula>NOT(ISERROR(SEARCH("Muy a",Z10)))</formula>
    </cfRule>
    <cfRule type="containsText" dxfId="1967" priority="659" operator="containsText" text="Muy b">
      <formula>NOT(ISERROR(SEARCH("Muy b",Z10)))</formula>
    </cfRule>
    <cfRule type="containsText" dxfId="1966" priority="660" operator="containsText" text="Baja">
      <formula>NOT(ISERROR(SEARCH("Baja",Z10)))</formula>
    </cfRule>
    <cfRule type="containsText" dxfId="1965" priority="661" operator="containsText" text="Media">
      <formula>NOT(ISERROR(SEARCH("Media",Z10)))</formula>
    </cfRule>
    <cfRule type="containsText" dxfId="1964" priority="662" operator="containsText" text="Alta">
      <formula>NOT(ISERROR(SEARCH("Alta",Z10)))</formula>
    </cfRule>
  </conditionalFormatting>
  <conditionalFormatting sqref="W10">
    <cfRule type="cellIs" dxfId="1963" priority="627" operator="equal">
      <formula>100%</formula>
    </cfRule>
    <cfRule type="cellIs" dxfId="1962" priority="628" operator="equal">
      <formula>80%</formula>
    </cfRule>
    <cfRule type="cellIs" dxfId="1961" priority="629" operator="equal">
      <formula>60%</formula>
    </cfRule>
    <cfRule type="cellIs" dxfId="1960" priority="630" operator="equal">
      <formula>40%</formula>
    </cfRule>
    <cfRule type="cellIs" dxfId="1959" priority="631" operator="equal">
      <formula>0.2</formula>
    </cfRule>
    <cfRule type="containsText" dxfId="1958" priority="632" operator="containsText" text="Extremo">
      <formula>NOT(ISERROR(SEARCH("Extremo",W10)))</formula>
    </cfRule>
    <cfRule type="containsText" dxfId="1957" priority="633" operator="containsText" text="Alto">
      <formula>NOT(ISERROR(SEARCH("Alto",W10)))</formula>
    </cfRule>
    <cfRule type="containsText" dxfId="1956" priority="634" operator="containsText" text="Bajo">
      <formula>NOT(ISERROR(SEARCH("Bajo",W10)))</formula>
    </cfRule>
    <cfRule type="containsText" dxfId="1955" priority="635" operator="containsText" text="Catastrófico">
      <formula>NOT(ISERROR(SEARCH("Catastrófico",W10)))</formula>
    </cfRule>
    <cfRule type="containsText" dxfId="1954" priority="636" operator="containsText" text="Mayor">
      <formula>NOT(ISERROR(SEARCH("Mayor",W10)))</formula>
    </cfRule>
    <cfRule type="containsText" dxfId="1953" priority="637" operator="containsText" text="Moderado">
      <formula>NOT(ISERROR(SEARCH("Moderado",W10)))</formula>
    </cfRule>
    <cfRule type="containsText" dxfId="1952" priority="638" operator="containsText" text="Menor">
      <formula>NOT(ISERROR(SEARCH("Menor",W10)))</formula>
    </cfRule>
    <cfRule type="containsText" dxfId="1951" priority="639" operator="containsText" text="Leve">
      <formula>NOT(ISERROR(SEARCH("Leve",W10)))</formula>
    </cfRule>
    <cfRule type="containsText" dxfId="1950" priority="640" operator="containsText" text="Muy a">
      <formula>NOT(ISERROR(SEARCH("Muy a",W10)))</formula>
    </cfRule>
    <cfRule type="containsText" dxfId="1949" priority="641" operator="containsText" text="Muy b">
      <formula>NOT(ISERROR(SEARCH("Muy b",W10)))</formula>
    </cfRule>
    <cfRule type="containsText" dxfId="1948" priority="642" operator="containsText" text="Baja">
      <formula>NOT(ISERROR(SEARCH("Baja",W10)))</formula>
    </cfRule>
    <cfRule type="containsText" dxfId="1947" priority="643" operator="containsText" text="Media">
      <formula>NOT(ISERROR(SEARCH("Media",W10)))</formula>
    </cfRule>
    <cfRule type="containsText" dxfId="1946" priority="644" operator="containsText" text="Alta">
      <formula>NOT(ISERROR(SEARCH("Alta",W10)))</formula>
    </cfRule>
  </conditionalFormatting>
  <conditionalFormatting sqref="AA10">
    <cfRule type="cellIs" dxfId="1945" priority="610" operator="equal">
      <formula>100%</formula>
    </cfRule>
    <cfRule type="cellIs" dxfId="1944" priority="611" operator="equal">
      <formula>75%</formula>
    </cfRule>
    <cfRule type="cellIs" dxfId="1943" priority="612" operator="equal">
      <formula>50%</formula>
    </cfRule>
    <cfRule type="cellIs" dxfId="1942" priority="613" operator="equal">
      <formula>25%</formula>
    </cfRule>
    <cfRule type="containsText" dxfId="1941" priority="614" operator="containsText" text="Extremo">
      <formula>NOT(ISERROR(SEARCH("Extremo",AA10)))</formula>
    </cfRule>
    <cfRule type="containsText" dxfId="1940" priority="615" operator="containsText" text="Alto">
      <formula>NOT(ISERROR(SEARCH("Alto",AA10)))</formula>
    </cfRule>
    <cfRule type="containsText" dxfId="1939" priority="616" operator="containsText" text="Bajo">
      <formula>NOT(ISERROR(SEARCH("Bajo",AA10)))</formula>
    </cfRule>
    <cfRule type="containsText" dxfId="1938" priority="617" operator="containsText" text="Catastrófico">
      <formula>NOT(ISERROR(SEARCH("Catastrófico",AA10)))</formula>
    </cfRule>
    <cfRule type="containsText" dxfId="1937" priority="618" operator="containsText" text="Mayor">
      <formula>NOT(ISERROR(SEARCH("Mayor",AA10)))</formula>
    </cfRule>
    <cfRule type="containsText" dxfId="1936" priority="619" operator="containsText" text="Moderado">
      <formula>NOT(ISERROR(SEARCH("Moderado",AA10)))</formula>
    </cfRule>
    <cfRule type="containsText" dxfId="1935" priority="620" operator="containsText" text="Menor">
      <formula>NOT(ISERROR(SEARCH("Menor",AA10)))</formula>
    </cfRule>
    <cfRule type="containsText" dxfId="1934" priority="621" operator="containsText" text="Leve">
      <formula>NOT(ISERROR(SEARCH("Leve",AA10)))</formula>
    </cfRule>
    <cfRule type="containsText" dxfId="1933" priority="622" operator="containsText" text="Muy a">
      <formula>NOT(ISERROR(SEARCH("Muy a",AA10)))</formula>
    </cfRule>
    <cfRule type="containsText" dxfId="1932" priority="623" operator="containsText" text="Muy b">
      <formula>NOT(ISERROR(SEARCH("Muy b",AA10)))</formula>
    </cfRule>
    <cfRule type="containsText" dxfId="1931" priority="624" operator="containsText" text="Baja">
      <formula>NOT(ISERROR(SEARCH("Baja",AA10)))</formula>
    </cfRule>
    <cfRule type="containsText" dxfId="1930" priority="625" operator="containsText" text="Media">
      <formula>NOT(ISERROR(SEARCH("Media",AA10)))</formula>
    </cfRule>
    <cfRule type="containsText" dxfId="1929" priority="626" operator="containsText" text="Alta">
      <formula>NOT(ISERROR(SEARCH("Alta",AA10)))</formula>
    </cfRule>
  </conditionalFormatting>
  <conditionalFormatting sqref="AU10">
    <cfRule type="containsText" dxfId="1928" priority="607" operator="containsText" text="BAJA">
      <formula>NOT(ISERROR(SEARCH("BAJA",AU10)))</formula>
    </cfRule>
    <cfRule type="containsText" dxfId="1927" priority="608" operator="containsText" text="MEDIA">
      <formula>NOT(ISERROR(SEARCH("MEDIA",AU10)))</formula>
    </cfRule>
    <cfRule type="containsText" dxfId="1926" priority="609" operator="containsText" text="ALTA">
      <formula>NOT(ISERROR(SEARCH("ALTA",AU10)))</formula>
    </cfRule>
  </conditionalFormatting>
  <conditionalFormatting sqref="AU11:AU12">
    <cfRule type="containsText" dxfId="1925" priority="604" operator="containsText" text="BAJA">
      <formula>NOT(ISERROR(SEARCH("BAJA",AU11)))</formula>
    </cfRule>
    <cfRule type="containsText" dxfId="1924" priority="605" operator="containsText" text="MEDIA">
      <formula>NOT(ISERROR(SEARCH("MEDIA",AU11)))</formula>
    </cfRule>
    <cfRule type="containsText" dxfId="1923" priority="606" operator="containsText" text="ALTA">
      <formula>NOT(ISERROR(SEARCH("ALTA",AU11)))</formula>
    </cfRule>
  </conditionalFormatting>
  <conditionalFormatting sqref="AW10">
    <cfRule type="cellIs" dxfId="1922" priority="586" operator="equal">
      <formula>100%</formula>
    </cfRule>
    <cfRule type="cellIs" dxfId="1921" priority="587" operator="equal">
      <formula>80%</formula>
    </cfRule>
    <cfRule type="cellIs" dxfId="1920" priority="588" operator="equal">
      <formula>60%</formula>
    </cfRule>
    <cfRule type="cellIs" dxfId="1919" priority="589" operator="equal">
      <formula>40%</formula>
    </cfRule>
    <cfRule type="cellIs" dxfId="1918" priority="590" operator="equal">
      <formula>0.2</formula>
    </cfRule>
    <cfRule type="containsText" dxfId="1917" priority="591" operator="containsText" text="Extremo">
      <formula>NOT(ISERROR(SEARCH("Extremo",AW10)))</formula>
    </cfRule>
    <cfRule type="containsText" dxfId="1916" priority="592" operator="containsText" text="Alto">
      <formula>NOT(ISERROR(SEARCH("Alto",AW10)))</formula>
    </cfRule>
    <cfRule type="containsText" dxfId="1915" priority="593" operator="containsText" text="Bajo">
      <formula>NOT(ISERROR(SEARCH("Bajo",AW10)))</formula>
    </cfRule>
    <cfRule type="containsText" dxfId="1914" priority="594" operator="containsText" text="Catastrófico">
      <formula>NOT(ISERROR(SEARCH("Catastrófico",AW10)))</formula>
    </cfRule>
    <cfRule type="containsText" dxfId="1913" priority="595" operator="containsText" text="Mayor">
      <formula>NOT(ISERROR(SEARCH("Mayor",AW10)))</formula>
    </cfRule>
    <cfRule type="containsText" dxfId="1912" priority="596" operator="containsText" text="Moderado">
      <formula>NOT(ISERROR(SEARCH("Moderado",AW10)))</formula>
    </cfRule>
    <cfRule type="containsText" dxfId="1911" priority="597" operator="containsText" text="Menor">
      <formula>NOT(ISERROR(SEARCH("Menor",AW10)))</formula>
    </cfRule>
    <cfRule type="containsText" dxfId="1910" priority="598" operator="containsText" text="Leve">
      <formula>NOT(ISERROR(SEARCH("Leve",AW10)))</formula>
    </cfRule>
    <cfRule type="containsText" dxfId="1909" priority="599" operator="containsText" text="Muy a">
      <formula>NOT(ISERROR(SEARCH("Muy a",AW10)))</formula>
    </cfRule>
    <cfRule type="containsText" dxfId="1908" priority="600" operator="containsText" text="Muy b">
      <formula>NOT(ISERROR(SEARCH("Muy b",AW10)))</formula>
    </cfRule>
    <cfRule type="containsText" dxfId="1907" priority="601" operator="containsText" text="Baja">
      <formula>NOT(ISERROR(SEARCH("Baja",AW10)))</formula>
    </cfRule>
    <cfRule type="containsText" dxfId="1906" priority="602" operator="containsText" text="Media">
      <formula>NOT(ISERROR(SEARCH("Media",AW10)))</formula>
    </cfRule>
    <cfRule type="containsText" dxfId="1905" priority="603" operator="containsText" text="Alta">
      <formula>NOT(ISERROR(SEARCH("Alta",AW10)))</formula>
    </cfRule>
  </conditionalFormatting>
  <conditionalFormatting sqref="AV10">
    <cfRule type="cellIs" dxfId="1904" priority="579" operator="greaterThan">
      <formula>75%</formula>
    </cfRule>
    <cfRule type="cellIs" dxfId="1903" priority="580" operator="between">
      <formula>51%</formula>
      <formula>75%</formula>
    </cfRule>
    <cfRule type="cellIs" dxfId="1902" priority="581" operator="between">
      <formula>26%</formula>
      <formula>50%</formula>
    </cfRule>
    <cfRule type="cellIs" dxfId="1901" priority="582" operator="between">
      <formula>0%</formula>
      <formula>25%</formula>
    </cfRule>
    <cfRule type="containsText" dxfId="1900" priority="583" operator="containsText" text="BAJA">
      <formula>NOT(ISERROR(SEARCH("BAJA",AV10)))</formula>
    </cfRule>
    <cfRule type="containsText" dxfId="1899" priority="584" operator="containsText" text="MEDIA">
      <formula>NOT(ISERROR(SEARCH("MEDIA",AV10)))</formula>
    </cfRule>
    <cfRule type="containsText" dxfId="1898" priority="585" operator="containsText" text="ALTA">
      <formula>NOT(ISERROR(SEARCH("ALTA",AV10)))</formula>
    </cfRule>
  </conditionalFormatting>
  <conditionalFormatting sqref="AV11:AV12">
    <cfRule type="cellIs" dxfId="1897" priority="572" operator="greaterThan">
      <formula>75%</formula>
    </cfRule>
    <cfRule type="cellIs" dxfId="1896" priority="573" operator="between">
      <formula>51%</formula>
      <formula>75%</formula>
    </cfRule>
    <cfRule type="cellIs" dxfId="1895" priority="574" operator="between">
      <formula>26%</formula>
      <formula>50%</formula>
    </cfRule>
    <cfRule type="cellIs" dxfId="1894" priority="575" operator="between">
      <formula>0%</formula>
      <formula>25%</formula>
    </cfRule>
    <cfRule type="containsText" dxfId="1893" priority="576" operator="containsText" text="BAJA">
      <formula>NOT(ISERROR(SEARCH("BAJA",AV11)))</formula>
    </cfRule>
    <cfRule type="containsText" dxfId="1892" priority="577" operator="containsText" text="MEDIA">
      <formula>NOT(ISERROR(SEARCH("MEDIA",AV11)))</formula>
    </cfRule>
    <cfRule type="containsText" dxfId="1891" priority="578" operator="containsText" text="ALTA">
      <formula>NOT(ISERROR(SEARCH("ALTA",AV11)))</formula>
    </cfRule>
  </conditionalFormatting>
  <conditionalFormatting sqref="S10">
    <cfRule type="cellIs" dxfId="1890" priority="554" operator="equal">
      <formula>100%</formula>
    </cfRule>
    <cfRule type="cellIs" dxfId="1889" priority="555" operator="equal">
      <formula>80%</formula>
    </cfRule>
    <cfRule type="cellIs" dxfId="1888" priority="556" operator="equal">
      <formula>60%</formula>
    </cfRule>
    <cfRule type="cellIs" dxfId="1887" priority="557" operator="equal">
      <formula>40%</formula>
    </cfRule>
    <cfRule type="cellIs" dxfId="1886" priority="558" operator="equal">
      <formula>0.2</formula>
    </cfRule>
    <cfRule type="containsText" dxfId="1885" priority="559" operator="containsText" text="Extremo">
      <formula>NOT(ISERROR(SEARCH("Extremo",S10)))</formula>
    </cfRule>
    <cfRule type="containsText" dxfId="1884" priority="560" operator="containsText" text="Alto">
      <formula>NOT(ISERROR(SEARCH("Alto",S10)))</formula>
    </cfRule>
    <cfRule type="containsText" dxfId="1883" priority="561" operator="containsText" text="Bajo">
      <formula>NOT(ISERROR(SEARCH("Bajo",S10)))</formula>
    </cfRule>
    <cfRule type="containsText" dxfId="1882" priority="562" operator="containsText" text="Catastrófico">
      <formula>NOT(ISERROR(SEARCH("Catastrófico",S10)))</formula>
    </cfRule>
    <cfRule type="containsText" dxfId="1881" priority="563" operator="containsText" text="Mayor">
      <formula>NOT(ISERROR(SEARCH("Mayor",S10)))</formula>
    </cfRule>
    <cfRule type="containsText" dxfId="1880" priority="564" operator="containsText" text="Moderado">
      <formula>NOT(ISERROR(SEARCH("Moderado",S10)))</formula>
    </cfRule>
    <cfRule type="containsText" dxfId="1879" priority="565" operator="containsText" text="Menor">
      <formula>NOT(ISERROR(SEARCH("Menor",S10)))</formula>
    </cfRule>
    <cfRule type="containsText" dxfId="1878" priority="566" operator="containsText" text="Leve">
      <formula>NOT(ISERROR(SEARCH("Leve",S10)))</formula>
    </cfRule>
    <cfRule type="containsText" dxfId="1877" priority="567" operator="containsText" text="Muy a">
      <formula>NOT(ISERROR(SEARCH("Muy a",S10)))</formula>
    </cfRule>
    <cfRule type="containsText" dxfId="1876" priority="568" operator="containsText" text="Muy b">
      <formula>NOT(ISERROR(SEARCH("Muy b",S10)))</formula>
    </cfRule>
    <cfRule type="containsText" dxfId="1875" priority="569" operator="containsText" text="Baja">
      <formula>NOT(ISERROR(SEARCH("Baja",S10)))</formula>
    </cfRule>
    <cfRule type="containsText" dxfId="1874" priority="570" operator="containsText" text="Media">
      <formula>NOT(ISERROR(SEARCH("Media",S10)))</formula>
    </cfRule>
    <cfRule type="containsText" dxfId="1873" priority="571" operator="containsText" text="Alta">
      <formula>NOT(ISERROR(SEARCH("Alta",S10)))</formula>
    </cfRule>
  </conditionalFormatting>
  <conditionalFormatting sqref="T10">
    <cfRule type="cellIs" dxfId="1872" priority="536" operator="equal">
      <formula>100%</formula>
    </cfRule>
    <cfRule type="cellIs" dxfId="1871" priority="537" operator="equal">
      <formula>80%</formula>
    </cfRule>
    <cfRule type="cellIs" dxfId="1870" priority="538" operator="equal">
      <formula>60%</formula>
    </cfRule>
    <cfRule type="cellIs" dxfId="1869" priority="539" operator="equal">
      <formula>40%</formula>
    </cfRule>
    <cfRule type="cellIs" dxfId="1868" priority="540" operator="equal">
      <formula>0.2</formula>
    </cfRule>
    <cfRule type="containsText" dxfId="1867" priority="541" operator="containsText" text="Extremo">
      <formula>NOT(ISERROR(SEARCH("Extremo",T10)))</formula>
    </cfRule>
    <cfRule type="containsText" dxfId="1866" priority="542" operator="containsText" text="Alto">
      <formula>NOT(ISERROR(SEARCH("Alto",T10)))</formula>
    </cfRule>
    <cfRule type="containsText" dxfId="1865" priority="543" operator="containsText" text="Bajo">
      <formula>NOT(ISERROR(SEARCH("Bajo",T10)))</formula>
    </cfRule>
    <cfRule type="containsText" dxfId="1864" priority="544" operator="containsText" text="Catastrófico">
      <formula>NOT(ISERROR(SEARCH("Catastrófico",T10)))</formula>
    </cfRule>
    <cfRule type="containsText" dxfId="1863" priority="545" operator="containsText" text="Mayor">
      <formula>NOT(ISERROR(SEARCH("Mayor",T10)))</formula>
    </cfRule>
    <cfRule type="containsText" dxfId="1862" priority="546" operator="containsText" text="Moderado">
      <formula>NOT(ISERROR(SEARCH("Moderado",T10)))</formula>
    </cfRule>
    <cfRule type="containsText" dxfId="1861" priority="547" operator="containsText" text="Menor">
      <formula>NOT(ISERROR(SEARCH("Menor",T10)))</formula>
    </cfRule>
    <cfRule type="containsText" dxfId="1860" priority="548" operator="containsText" text="Leve">
      <formula>NOT(ISERROR(SEARCH("Leve",T10)))</formula>
    </cfRule>
    <cfRule type="containsText" dxfId="1859" priority="549" operator="containsText" text="Muy a">
      <formula>NOT(ISERROR(SEARCH("Muy a",T10)))</formula>
    </cfRule>
    <cfRule type="containsText" dxfId="1858" priority="550" operator="containsText" text="Muy b">
      <formula>NOT(ISERROR(SEARCH("Muy b",T10)))</formula>
    </cfRule>
    <cfRule type="containsText" dxfId="1857" priority="551" operator="containsText" text="Baja">
      <formula>NOT(ISERROR(SEARCH("Baja",T10)))</formula>
    </cfRule>
    <cfRule type="containsText" dxfId="1856" priority="552" operator="containsText" text="Media">
      <formula>NOT(ISERROR(SEARCH("Media",T10)))</formula>
    </cfRule>
    <cfRule type="containsText" dxfId="1855" priority="553" operator="containsText" text="Alta">
      <formula>NOT(ISERROR(SEARCH("Alta",T10)))</formula>
    </cfRule>
  </conditionalFormatting>
  <conditionalFormatting sqref="AC10">
    <cfRule type="containsText" dxfId="1854" priority="497" operator="containsText" text="BAJA">
      <formula>NOT(ISERROR(SEARCH("BAJA",AC10)))</formula>
    </cfRule>
    <cfRule type="containsText" dxfId="1853" priority="498" operator="containsText" text="MEDIA">
      <formula>NOT(ISERROR(SEARCH("MEDIA",AC10)))</formula>
    </cfRule>
    <cfRule type="containsText" dxfId="1852" priority="499" operator="containsText" text="ALTA">
      <formula>NOT(ISERROR(SEARCH("ALTA",AC10)))</formula>
    </cfRule>
  </conditionalFormatting>
  <conditionalFormatting sqref="AD10">
    <cfRule type="containsText" dxfId="1851" priority="494" operator="containsText" text="BAJA">
      <formula>NOT(ISERROR(SEARCH("BAJA",AD10)))</formula>
    </cfRule>
    <cfRule type="containsText" dxfId="1850" priority="495" operator="containsText" text="MEDIA">
      <formula>NOT(ISERROR(SEARCH("MEDIA",AD10)))</formula>
    </cfRule>
    <cfRule type="containsText" dxfId="1849" priority="496" operator="containsText" text="ALTA">
      <formula>NOT(ISERROR(SEARCH("ALTA",AD10)))</formula>
    </cfRule>
  </conditionalFormatting>
  <conditionalFormatting sqref="AL10">
    <cfRule type="containsText" dxfId="1848" priority="491" operator="containsText" text="BAJA">
      <formula>NOT(ISERROR(SEARCH("BAJA",AL10)))</formula>
    </cfRule>
    <cfRule type="containsText" dxfId="1847" priority="492" operator="containsText" text="MEDIA">
      <formula>NOT(ISERROR(SEARCH("MEDIA",AL10)))</formula>
    </cfRule>
    <cfRule type="containsText" dxfId="1846" priority="493" operator="containsText" text="ALTA">
      <formula>NOT(ISERROR(SEARCH("ALTA",AL10)))</formula>
    </cfRule>
  </conditionalFormatting>
  <conditionalFormatting sqref="AN11">
    <cfRule type="containsText" dxfId="1845" priority="485" operator="containsText" text="BAJA">
      <formula>NOT(ISERROR(SEARCH("BAJA",AN11)))</formula>
    </cfRule>
    <cfRule type="containsText" dxfId="1844" priority="486" operator="containsText" text="MEDIA">
      <formula>NOT(ISERROR(SEARCH("MEDIA",AN11)))</formula>
    </cfRule>
    <cfRule type="containsText" dxfId="1843" priority="487" operator="containsText" text="ALTA">
      <formula>NOT(ISERROR(SEARCH("ALTA",AN11)))</formula>
    </cfRule>
  </conditionalFormatting>
  <conditionalFormatting sqref="AS10:AS11">
    <cfRule type="containsText" dxfId="1842" priority="482" operator="containsText" text="BAJA">
      <formula>NOT(ISERROR(SEARCH("BAJA",AS10)))</formula>
    </cfRule>
    <cfRule type="containsText" dxfId="1841" priority="483" operator="containsText" text="MEDIA">
      <formula>NOT(ISERROR(SEARCH("MEDIA",AS10)))</formula>
    </cfRule>
    <cfRule type="containsText" dxfId="1840" priority="484" operator="containsText" text="ALTA">
      <formula>NOT(ISERROR(SEARCH("ALTA",AS10)))</formula>
    </cfRule>
  </conditionalFormatting>
  <conditionalFormatting sqref="AS11">
    <cfRule type="containsText" dxfId="1839" priority="479" operator="containsText" text="BAJA">
      <formula>NOT(ISERROR(SEARCH("BAJA",AS11)))</formula>
    </cfRule>
    <cfRule type="containsText" dxfId="1838" priority="480" operator="containsText" text="MEDIA">
      <formula>NOT(ISERROR(SEARCH("MEDIA",AS11)))</formula>
    </cfRule>
    <cfRule type="containsText" dxfId="1837" priority="481" operator="containsText" text="ALTA">
      <formula>NOT(ISERROR(SEARCH("ALTA",AS11)))</formula>
    </cfRule>
  </conditionalFormatting>
  <conditionalFormatting sqref="AS10">
    <cfRule type="containsText" dxfId="1836" priority="476" operator="containsText" text="BAJA">
      <formula>NOT(ISERROR(SEARCH("BAJA",AS10)))</formula>
    </cfRule>
    <cfRule type="containsText" dxfId="1835" priority="477" operator="containsText" text="MEDIA">
      <formula>NOT(ISERROR(SEARCH("MEDIA",AS10)))</formula>
    </cfRule>
    <cfRule type="containsText" dxfId="1834" priority="478" operator="containsText" text="ALTA">
      <formula>NOT(ISERROR(SEARCH("ALTA",AS10)))</formula>
    </cfRule>
  </conditionalFormatting>
  <conditionalFormatting sqref="AS11">
    <cfRule type="containsText" dxfId="1833" priority="473" operator="containsText" text="BAJA">
      <formula>NOT(ISERROR(SEARCH("BAJA",AS11)))</formula>
    </cfRule>
    <cfRule type="containsText" dxfId="1832" priority="474" operator="containsText" text="MEDIA">
      <formula>NOT(ISERROR(SEARCH("MEDIA",AS11)))</formula>
    </cfRule>
    <cfRule type="containsText" dxfId="1831" priority="475" operator="containsText" text="ALTA">
      <formula>NOT(ISERROR(SEARCH("ALTA",AS11)))</formula>
    </cfRule>
  </conditionalFormatting>
  <conditionalFormatting sqref="AP10">
    <cfRule type="containsText" dxfId="1830" priority="470" operator="containsText" text="BAJA">
      <formula>NOT(ISERROR(SEARCH("BAJA",AP10)))</formula>
    </cfRule>
    <cfRule type="containsText" dxfId="1829" priority="471" operator="containsText" text="MEDIA">
      <formula>NOT(ISERROR(SEARCH("MEDIA",AP10)))</formula>
    </cfRule>
    <cfRule type="containsText" dxfId="1828" priority="472" operator="containsText" text="ALTA">
      <formula>NOT(ISERROR(SEARCH("ALTA",AP10)))</formula>
    </cfRule>
  </conditionalFormatting>
  <conditionalFormatting sqref="AQ10">
    <cfRule type="containsText" dxfId="1827" priority="467" operator="containsText" text="BAJA">
      <formula>NOT(ISERROR(SEARCH("BAJA",AQ10)))</formula>
    </cfRule>
    <cfRule type="containsText" dxfId="1826" priority="468" operator="containsText" text="MEDIA">
      <formula>NOT(ISERROR(SEARCH("MEDIA",AQ10)))</formula>
    </cfRule>
    <cfRule type="containsText" dxfId="1825" priority="469" operator="containsText" text="ALTA">
      <formula>NOT(ISERROR(SEARCH("ALTA",AQ10)))</formula>
    </cfRule>
  </conditionalFormatting>
  <conditionalFormatting sqref="U4">
    <cfRule type="cellIs" dxfId="1824" priority="449" operator="equal">
      <formula>100%</formula>
    </cfRule>
    <cfRule type="cellIs" dxfId="1823" priority="450" operator="equal">
      <formula>80%</formula>
    </cfRule>
    <cfRule type="cellIs" dxfId="1822" priority="451" operator="equal">
      <formula>60%</formula>
    </cfRule>
    <cfRule type="cellIs" dxfId="1821" priority="452" operator="equal">
      <formula>40%</formula>
    </cfRule>
    <cfRule type="cellIs" dxfId="1820" priority="453" operator="equal">
      <formula>0.2</formula>
    </cfRule>
    <cfRule type="containsText" dxfId="1819" priority="454" operator="containsText" text="Extremo">
      <formula>NOT(ISERROR(SEARCH("Extremo",U4)))</formula>
    </cfRule>
    <cfRule type="containsText" dxfId="1818" priority="455" operator="containsText" text="Alto">
      <formula>NOT(ISERROR(SEARCH("Alto",U4)))</formula>
    </cfRule>
    <cfRule type="containsText" dxfId="1817" priority="456" operator="containsText" text="Bajo">
      <formula>NOT(ISERROR(SEARCH("Bajo",U4)))</formula>
    </cfRule>
    <cfRule type="containsText" dxfId="1816" priority="457" operator="containsText" text="Catastrófico">
      <formula>NOT(ISERROR(SEARCH("Catastrófico",U4)))</formula>
    </cfRule>
    <cfRule type="containsText" dxfId="1815" priority="458" operator="containsText" text="Mayor">
      <formula>NOT(ISERROR(SEARCH("Mayor",U4)))</formula>
    </cfRule>
    <cfRule type="containsText" dxfId="1814" priority="459" operator="containsText" text="Moderado">
      <formula>NOT(ISERROR(SEARCH("Moderado",U4)))</formula>
    </cfRule>
    <cfRule type="containsText" dxfId="1813" priority="460" operator="containsText" text="Menor">
      <formula>NOT(ISERROR(SEARCH("Menor",U4)))</formula>
    </cfRule>
    <cfRule type="containsText" dxfId="1812" priority="461" operator="containsText" text="Leve">
      <formula>NOT(ISERROR(SEARCH("Leve",U4)))</formula>
    </cfRule>
    <cfRule type="containsText" dxfId="1811" priority="462" operator="containsText" text="Muy a">
      <formula>NOT(ISERROR(SEARCH("Muy a",U4)))</formula>
    </cfRule>
    <cfRule type="containsText" dxfId="1810" priority="463" operator="containsText" text="Muy b">
      <formula>NOT(ISERROR(SEARCH("Muy b",U4)))</formula>
    </cfRule>
    <cfRule type="containsText" dxfId="1809" priority="464" operator="containsText" text="Baja">
      <formula>NOT(ISERROR(SEARCH("Baja",U4)))</formula>
    </cfRule>
    <cfRule type="containsText" dxfId="1808" priority="465" operator="containsText" text="Media">
      <formula>NOT(ISERROR(SEARCH("Media",U4)))</formula>
    </cfRule>
    <cfRule type="containsText" dxfId="1807" priority="466" operator="containsText" text="Alta">
      <formula>NOT(ISERROR(SEARCH("Alta",U4)))</formula>
    </cfRule>
  </conditionalFormatting>
  <conditionalFormatting sqref="U10">
    <cfRule type="cellIs" dxfId="1806" priority="431" operator="equal">
      <formula>100%</formula>
    </cfRule>
    <cfRule type="cellIs" dxfId="1805" priority="432" operator="equal">
      <formula>80%</formula>
    </cfRule>
    <cfRule type="cellIs" dxfId="1804" priority="433" operator="equal">
      <formula>60%</formula>
    </cfRule>
    <cfRule type="cellIs" dxfId="1803" priority="434" operator="equal">
      <formula>40%</formula>
    </cfRule>
    <cfRule type="cellIs" dxfId="1802" priority="435" operator="equal">
      <formula>0.2</formula>
    </cfRule>
    <cfRule type="containsText" dxfId="1801" priority="436" operator="containsText" text="Extremo">
      <formula>NOT(ISERROR(SEARCH("Extremo",U10)))</formula>
    </cfRule>
    <cfRule type="containsText" dxfId="1800" priority="437" operator="containsText" text="Alto">
      <formula>NOT(ISERROR(SEARCH("Alto",U10)))</formula>
    </cfRule>
    <cfRule type="containsText" dxfId="1799" priority="438" operator="containsText" text="Bajo">
      <formula>NOT(ISERROR(SEARCH("Bajo",U10)))</formula>
    </cfRule>
    <cfRule type="containsText" dxfId="1798" priority="439" operator="containsText" text="Catastrófico">
      <formula>NOT(ISERROR(SEARCH("Catastrófico",U10)))</formula>
    </cfRule>
    <cfRule type="containsText" dxfId="1797" priority="440" operator="containsText" text="Mayor">
      <formula>NOT(ISERROR(SEARCH("Mayor",U10)))</formula>
    </cfRule>
    <cfRule type="containsText" dxfId="1796" priority="441" operator="containsText" text="Moderado">
      <formula>NOT(ISERROR(SEARCH("Moderado",U10)))</formula>
    </cfRule>
    <cfRule type="containsText" dxfId="1795" priority="442" operator="containsText" text="Menor">
      <formula>NOT(ISERROR(SEARCH("Menor",U10)))</formula>
    </cfRule>
    <cfRule type="containsText" dxfId="1794" priority="443" operator="containsText" text="Leve">
      <formula>NOT(ISERROR(SEARCH("Leve",U10)))</formula>
    </cfRule>
    <cfRule type="containsText" dxfId="1793" priority="444" operator="containsText" text="Muy a">
      <formula>NOT(ISERROR(SEARCH("Muy a",U10)))</formula>
    </cfRule>
    <cfRule type="containsText" dxfId="1792" priority="445" operator="containsText" text="Muy b">
      <formula>NOT(ISERROR(SEARCH("Muy b",U10)))</formula>
    </cfRule>
    <cfRule type="containsText" dxfId="1791" priority="446" operator="containsText" text="Baja">
      <formula>NOT(ISERROR(SEARCH("Baja",U10)))</formula>
    </cfRule>
    <cfRule type="containsText" dxfId="1790" priority="447" operator="containsText" text="Media">
      <formula>NOT(ISERROR(SEARCH("Media",U10)))</formula>
    </cfRule>
    <cfRule type="containsText" dxfId="1789" priority="448" operator="containsText" text="Alta">
      <formula>NOT(ISERROR(SEARCH("Alta",U10)))</formula>
    </cfRule>
  </conditionalFormatting>
  <conditionalFormatting sqref="AJ13:AK13">
    <cfRule type="containsText" dxfId="1788" priority="428" operator="containsText" text="BAJA">
      <formula>NOT(ISERROR(SEARCH("BAJA",AJ13)))</formula>
    </cfRule>
    <cfRule type="containsText" dxfId="1787" priority="429" operator="containsText" text="MEDIA">
      <formula>NOT(ISERROR(SEARCH("MEDIA",AJ13)))</formula>
    </cfRule>
    <cfRule type="containsText" dxfId="1786" priority="430" operator="containsText" text="ALTA">
      <formula>NOT(ISERROR(SEARCH("ALTA",AJ13)))</formula>
    </cfRule>
  </conditionalFormatting>
  <conditionalFormatting sqref="AU13">
    <cfRule type="containsText" dxfId="1785" priority="425" operator="containsText" text="BAJA">
      <formula>NOT(ISERROR(SEARCH("BAJA",AU13)))</formula>
    </cfRule>
    <cfRule type="containsText" dxfId="1784" priority="426" operator="containsText" text="MEDIA">
      <formula>NOT(ISERROR(SEARCH("MEDIA",AU13)))</formula>
    </cfRule>
    <cfRule type="containsText" dxfId="1783" priority="427" operator="containsText" text="ALTA">
      <formula>NOT(ISERROR(SEARCH("ALTA",AU13)))</formula>
    </cfRule>
  </conditionalFormatting>
  <conditionalFormatting sqref="AV13">
    <cfRule type="cellIs" dxfId="1782" priority="418" operator="greaterThan">
      <formula>75%</formula>
    </cfRule>
    <cfRule type="cellIs" dxfId="1781" priority="419" operator="between">
      <formula>51%</formula>
      <formula>75%</formula>
    </cfRule>
    <cfRule type="cellIs" dxfId="1780" priority="420" operator="between">
      <formula>26%</formula>
      <formula>50%</formula>
    </cfRule>
    <cfRule type="cellIs" dxfId="1779" priority="421" operator="between">
      <formula>0%</formula>
      <formula>25%</formula>
    </cfRule>
    <cfRule type="containsText" dxfId="1778" priority="422" operator="containsText" text="BAJA">
      <formula>NOT(ISERROR(SEARCH("BAJA",AV13)))</formula>
    </cfRule>
    <cfRule type="containsText" dxfId="1777" priority="423" operator="containsText" text="MEDIA">
      <formula>NOT(ISERROR(SEARCH("MEDIA",AV13)))</formula>
    </cfRule>
    <cfRule type="containsText" dxfId="1776" priority="424" operator="containsText" text="ALTA">
      <formula>NOT(ISERROR(SEARCH("ALTA",AV13)))</formula>
    </cfRule>
  </conditionalFormatting>
  <conditionalFormatting sqref="AN10">
    <cfRule type="containsText" dxfId="1775" priority="415" operator="containsText" text="BAJA">
      <formula>NOT(ISERROR(SEARCH("BAJA",AN10)))</formula>
    </cfRule>
    <cfRule type="containsText" dxfId="1774" priority="416" operator="containsText" text="MEDIA">
      <formula>NOT(ISERROR(SEARCH("MEDIA",AN10)))</formula>
    </cfRule>
    <cfRule type="containsText" dxfId="1773" priority="417" operator="containsText" text="ALTA">
      <formula>NOT(ISERROR(SEARCH("ALTA",AN10)))</formula>
    </cfRule>
  </conditionalFormatting>
  <conditionalFormatting sqref="AJ14:AK14">
    <cfRule type="containsText" dxfId="1772" priority="409" operator="containsText" text="BAJA">
      <formula>NOT(ISERROR(SEARCH("BAJA",AJ14)))</formula>
    </cfRule>
    <cfRule type="containsText" dxfId="1771" priority="410" operator="containsText" text="MEDIA">
      <formula>NOT(ISERROR(SEARCH("MEDIA",AJ14)))</formula>
    </cfRule>
    <cfRule type="containsText" dxfId="1770" priority="411" operator="containsText" text="ALTA">
      <formula>NOT(ISERROR(SEARCH("ALTA",AJ14)))</formula>
    </cfRule>
  </conditionalFormatting>
  <conditionalFormatting sqref="AR14">
    <cfRule type="containsText" dxfId="1769" priority="412" operator="containsText" text="BAJA">
      <formula>NOT(ISERROR(SEARCH("BAJA",AR14)))</formula>
    </cfRule>
    <cfRule type="containsText" dxfId="1768" priority="413" operator="containsText" text="MEDIA">
      <formula>NOT(ISERROR(SEARCH("MEDIA",AR14)))</formula>
    </cfRule>
    <cfRule type="containsText" dxfId="1767" priority="414" operator="containsText" text="ALTA">
      <formula>NOT(ISERROR(SEARCH("ALTA",AR14)))</formula>
    </cfRule>
  </conditionalFormatting>
  <conditionalFormatting sqref="AX14 Y14">
    <cfRule type="cellIs" dxfId="1766" priority="363" operator="equal">
      <formula>100%</formula>
    </cfRule>
    <cfRule type="cellIs" dxfId="1765" priority="364" operator="equal">
      <formula>80%</formula>
    </cfRule>
    <cfRule type="cellIs" dxfId="1764" priority="365" operator="equal">
      <formula>60%</formula>
    </cfRule>
    <cfRule type="cellIs" dxfId="1763" priority="366" operator="equal">
      <formula>40%</formula>
    </cfRule>
    <cfRule type="cellIs" dxfId="1762" priority="367" operator="equal">
      <formula>0.2</formula>
    </cfRule>
    <cfRule type="containsText" dxfId="1761" priority="381" operator="containsText" text="Extremo">
      <formula>NOT(ISERROR(SEARCH("Extremo",Y14)))</formula>
    </cfRule>
    <cfRule type="containsText" dxfId="1760" priority="382" operator="containsText" text="Alto">
      <formula>NOT(ISERROR(SEARCH("Alto",Y14)))</formula>
    </cfRule>
    <cfRule type="containsText" dxfId="1759" priority="383" operator="containsText" text="Bajo">
      <formula>NOT(ISERROR(SEARCH("Bajo",Y14)))</formula>
    </cfRule>
    <cfRule type="containsText" dxfId="1758" priority="394" operator="containsText" text="Catastrófico">
      <formula>NOT(ISERROR(SEARCH("Catastrófico",Y14)))</formula>
    </cfRule>
    <cfRule type="containsText" dxfId="1757" priority="395" operator="containsText" text="Mayor">
      <formula>NOT(ISERROR(SEARCH("Mayor",Y14)))</formula>
    </cfRule>
    <cfRule type="containsText" dxfId="1756" priority="396" operator="containsText" text="Moderado">
      <formula>NOT(ISERROR(SEARCH("Moderado",Y14)))</formula>
    </cfRule>
    <cfRule type="containsText" dxfId="1755" priority="397" operator="containsText" text="Menor">
      <formula>NOT(ISERROR(SEARCH("Menor",Y14)))</formula>
    </cfRule>
    <cfRule type="containsText" dxfId="1754" priority="398" operator="containsText" text="Leve">
      <formula>NOT(ISERROR(SEARCH("Leve",Y14)))</formula>
    </cfRule>
    <cfRule type="containsText" dxfId="1753" priority="404" operator="containsText" text="Muy a">
      <formula>NOT(ISERROR(SEARCH("Muy a",Y14)))</formula>
    </cfRule>
    <cfRule type="containsText" dxfId="1752" priority="405" operator="containsText" text="Muy b">
      <formula>NOT(ISERROR(SEARCH("Muy b",Y14)))</formula>
    </cfRule>
    <cfRule type="containsText" dxfId="1751" priority="406" operator="containsText" text="Baja">
      <formula>NOT(ISERROR(SEARCH("Baja",Y14)))</formula>
    </cfRule>
    <cfRule type="containsText" dxfId="1750" priority="407" operator="containsText" text="Media">
      <formula>NOT(ISERROR(SEARCH("Media",Y14)))</formula>
    </cfRule>
    <cfRule type="containsText" dxfId="1749" priority="408" operator="containsText" text="Alta">
      <formula>NOT(ISERROR(SEARCH("Alta",Y14)))</formula>
    </cfRule>
  </conditionalFormatting>
  <conditionalFormatting sqref="V14">
    <cfRule type="containsText" dxfId="1748" priority="399" operator="containsText" text="Muy a">
      <formula>NOT(ISERROR(SEARCH("Muy a",V14)))</formula>
    </cfRule>
    <cfRule type="containsText" dxfId="1747" priority="400" operator="containsText" text="Muy b">
      <formula>NOT(ISERROR(SEARCH("Muy b",V14)))</formula>
    </cfRule>
    <cfRule type="containsText" dxfId="1746" priority="401" operator="containsText" text="Baja">
      <formula>NOT(ISERROR(SEARCH("Baja",V14)))</formula>
    </cfRule>
    <cfRule type="containsText" dxfId="1745" priority="402" operator="containsText" text="Media">
      <formula>NOT(ISERROR(SEARCH("Media",V14)))</formula>
    </cfRule>
    <cfRule type="containsText" dxfId="1744" priority="403" operator="containsText" text="Alta">
      <formula>NOT(ISERROR(SEARCH("Alta",V14)))</formula>
    </cfRule>
  </conditionalFormatting>
  <conditionalFormatting sqref="X14">
    <cfRule type="containsText" dxfId="1743" priority="384" operator="containsText" text="Catastrófico">
      <formula>NOT(ISERROR(SEARCH("Catastrófico",X14)))</formula>
    </cfRule>
    <cfRule type="containsText" dxfId="1742" priority="385" operator="containsText" text="Mayor">
      <formula>NOT(ISERROR(SEARCH("Mayor",X14)))</formula>
    </cfRule>
    <cfRule type="containsText" dxfId="1741" priority="386" operator="containsText" text="Moderado">
      <formula>NOT(ISERROR(SEARCH("Moderado",X14)))</formula>
    </cfRule>
    <cfRule type="containsText" dxfId="1740" priority="387" operator="containsText" text="Menor">
      <formula>NOT(ISERROR(SEARCH("Menor",X14)))</formula>
    </cfRule>
    <cfRule type="containsText" dxfId="1739" priority="388" operator="containsText" text="Leve">
      <formula>NOT(ISERROR(SEARCH("Leve",X14)))</formula>
    </cfRule>
    <cfRule type="containsText" dxfId="1738" priority="389" operator="containsText" text="Muy a">
      <formula>NOT(ISERROR(SEARCH("Muy a",X14)))</formula>
    </cfRule>
    <cfRule type="containsText" dxfId="1737" priority="390" operator="containsText" text="Muy b">
      <formula>NOT(ISERROR(SEARCH("Muy b",X14)))</formula>
    </cfRule>
    <cfRule type="containsText" dxfId="1736" priority="391" operator="containsText" text="Baja">
      <formula>NOT(ISERROR(SEARCH("Baja",X14)))</formula>
    </cfRule>
    <cfRule type="containsText" dxfId="1735" priority="392" operator="containsText" text="Media">
      <formula>NOT(ISERROR(SEARCH("Media",X14)))</formula>
    </cfRule>
    <cfRule type="containsText" dxfId="1734" priority="393" operator="containsText" text="Alta">
      <formula>NOT(ISERROR(SEARCH("Alta",X14)))</formula>
    </cfRule>
  </conditionalFormatting>
  <conditionalFormatting sqref="Z14">
    <cfRule type="containsText" dxfId="1733" priority="368" operator="containsText" text="Extremo">
      <formula>NOT(ISERROR(SEARCH("Extremo",Z14)))</formula>
    </cfRule>
    <cfRule type="containsText" dxfId="1732" priority="369" operator="containsText" text="Alto">
      <formula>NOT(ISERROR(SEARCH("Alto",Z14)))</formula>
    </cfRule>
    <cfRule type="containsText" dxfId="1731" priority="370" operator="containsText" text="Bajo">
      <formula>NOT(ISERROR(SEARCH("Bajo",Z14)))</formula>
    </cfRule>
    <cfRule type="containsText" dxfId="1730" priority="371" operator="containsText" text="Catastrófico">
      <formula>NOT(ISERROR(SEARCH("Catastrófico",Z14)))</formula>
    </cfRule>
    <cfRule type="containsText" dxfId="1729" priority="372" operator="containsText" text="Mayor">
      <formula>NOT(ISERROR(SEARCH("Mayor",Z14)))</formula>
    </cfRule>
    <cfRule type="containsText" dxfId="1728" priority="373" operator="containsText" text="Moderado">
      <formula>NOT(ISERROR(SEARCH("Moderado",Z14)))</formula>
    </cfRule>
    <cfRule type="containsText" dxfId="1727" priority="374" operator="containsText" text="Menor">
      <formula>NOT(ISERROR(SEARCH("Menor",Z14)))</formula>
    </cfRule>
    <cfRule type="containsText" dxfId="1726" priority="375" operator="containsText" text="Leve">
      <formula>NOT(ISERROR(SEARCH("Leve",Z14)))</formula>
    </cfRule>
    <cfRule type="containsText" dxfId="1725" priority="376" operator="containsText" text="Muy a">
      <formula>NOT(ISERROR(SEARCH("Muy a",Z14)))</formula>
    </cfRule>
    <cfRule type="containsText" dxfId="1724" priority="377" operator="containsText" text="Muy b">
      <formula>NOT(ISERROR(SEARCH("Muy b",Z14)))</formula>
    </cfRule>
    <cfRule type="containsText" dxfId="1723" priority="378" operator="containsText" text="Baja">
      <formula>NOT(ISERROR(SEARCH("Baja",Z14)))</formula>
    </cfRule>
    <cfRule type="containsText" dxfId="1722" priority="379" operator="containsText" text="Media">
      <formula>NOT(ISERROR(SEARCH("Media",Z14)))</formula>
    </cfRule>
    <cfRule type="containsText" dxfId="1721" priority="380" operator="containsText" text="Alta">
      <formula>NOT(ISERROR(SEARCH("Alta",Z14)))</formula>
    </cfRule>
  </conditionalFormatting>
  <conditionalFormatting sqref="W14">
    <cfRule type="cellIs" dxfId="1720" priority="345" operator="equal">
      <formula>100%</formula>
    </cfRule>
    <cfRule type="cellIs" dxfId="1719" priority="346" operator="equal">
      <formula>80%</formula>
    </cfRule>
    <cfRule type="cellIs" dxfId="1718" priority="347" operator="equal">
      <formula>60%</formula>
    </cfRule>
    <cfRule type="cellIs" dxfId="1717" priority="348" operator="equal">
      <formula>40%</formula>
    </cfRule>
    <cfRule type="cellIs" dxfId="1716" priority="349" operator="equal">
      <formula>0.2</formula>
    </cfRule>
    <cfRule type="containsText" dxfId="1715" priority="350" operator="containsText" text="Extremo">
      <formula>NOT(ISERROR(SEARCH("Extremo",W14)))</formula>
    </cfRule>
    <cfRule type="containsText" dxfId="1714" priority="351" operator="containsText" text="Alto">
      <formula>NOT(ISERROR(SEARCH("Alto",W14)))</formula>
    </cfRule>
    <cfRule type="containsText" dxfId="1713" priority="352" operator="containsText" text="Bajo">
      <formula>NOT(ISERROR(SEARCH("Bajo",W14)))</formula>
    </cfRule>
    <cfRule type="containsText" dxfId="1712" priority="353" operator="containsText" text="Catastrófico">
      <formula>NOT(ISERROR(SEARCH("Catastrófico",W14)))</formula>
    </cfRule>
    <cfRule type="containsText" dxfId="1711" priority="354" operator="containsText" text="Mayor">
      <formula>NOT(ISERROR(SEARCH("Mayor",W14)))</formula>
    </cfRule>
    <cfRule type="containsText" dxfId="1710" priority="355" operator="containsText" text="Moderado">
      <formula>NOT(ISERROR(SEARCH("Moderado",W14)))</formula>
    </cfRule>
    <cfRule type="containsText" dxfId="1709" priority="356" operator="containsText" text="Menor">
      <formula>NOT(ISERROR(SEARCH("Menor",W14)))</formula>
    </cfRule>
    <cfRule type="containsText" dxfId="1708" priority="357" operator="containsText" text="Leve">
      <formula>NOT(ISERROR(SEARCH("Leve",W14)))</formula>
    </cfRule>
    <cfRule type="containsText" dxfId="1707" priority="358" operator="containsText" text="Muy a">
      <formula>NOT(ISERROR(SEARCH("Muy a",W14)))</formula>
    </cfRule>
    <cfRule type="containsText" dxfId="1706" priority="359" operator="containsText" text="Muy b">
      <formula>NOT(ISERROR(SEARCH("Muy b",W14)))</formula>
    </cfRule>
    <cfRule type="containsText" dxfId="1705" priority="360" operator="containsText" text="Baja">
      <formula>NOT(ISERROR(SEARCH("Baja",W14)))</formula>
    </cfRule>
    <cfRule type="containsText" dxfId="1704" priority="361" operator="containsText" text="Media">
      <formula>NOT(ISERROR(SEARCH("Media",W14)))</formula>
    </cfRule>
    <cfRule type="containsText" dxfId="1703" priority="362" operator="containsText" text="Alta">
      <formula>NOT(ISERROR(SEARCH("Alta",W14)))</formula>
    </cfRule>
  </conditionalFormatting>
  <conditionalFormatting sqref="AA14">
    <cfRule type="cellIs" dxfId="1702" priority="328" operator="equal">
      <formula>100%</formula>
    </cfRule>
    <cfRule type="cellIs" dxfId="1701" priority="329" operator="equal">
      <formula>75%</formula>
    </cfRule>
    <cfRule type="cellIs" dxfId="1700" priority="330" operator="equal">
      <formula>50%</formula>
    </cfRule>
    <cfRule type="cellIs" dxfId="1699" priority="331" operator="equal">
      <formula>25%</formula>
    </cfRule>
    <cfRule type="containsText" dxfId="1698" priority="332" operator="containsText" text="Extremo">
      <formula>NOT(ISERROR(SEARCH("Extremo",AA14)))</formula>
    </cfRule>
    <cfRule type="containsText" dxfId="1697" priority="333" operator="containsText" text="Alto">
      <formula>NOT(ISERROR(SEARCH("Alto",AA14)))</formula>
    </cfRule>
    <cfRule type="containsText" dxfId="1696" priority="334" operator="containsText" text="Bajo">
      <formula>NOT(ISERROR(SEARCH("Bajo",AA14)))</formula>
    </cfRule>
    <cfRule type="containsText" dxfId="1695" priority="335" operator="containsText" text="Catastrófico">
      <formula>NOT(ISERROR(SEARCH("Catastrófico",AA14)))</formula>
    </cfRule>
    <cfRule type="containsText" dxfId="1694" priority="336" operator="containsText" text="Mayor">
      <formula>NOT(ISERROR(SEARCH("Mayor",AA14)))</formula>
    </cfRule>
    <cfRule type="containsText" dxfId="1693" priority="337" operator="containsText" text="Moderado">
      <formula>NOT(ISERROR(SEARCH("Moderado",AA14)))</formula>
    </cfRule>
    <cfRule type="containsText" dxfId="1692" priority="338" operator="containsText" text="Menor">
      <formula>NOT(ISERROR(SEARCH("Menor",AA14)))</formula>
    </cfRule>
    <cfRule type="containsText" dxfId="1691" priority="339" operator="containsText" text="Leve">
      <formula>NOT(ISERROR(SEARCH("Leve",AA14)))</formula>
    </cfRule>
    <cfRule type="containsText" dxfId="1690" priority="340" operator="containsText" text="Muy a">
      <formula>NOT(ISERROR(SEARCH("Muy a",AA14)))</formula>
    </cfRule>
    <cfRule type="containsText" dxfId="1689" priority="341" operator="containsText" text="Muy b">
      <formula>NOT(ISERROR(SEARCH("Muy b",AA14)))</formula>
    </cfRule>
    <cfRule type="containsText" dxfId="1688" priority="342" operator="containsText" text="Baja">
      <formula>NOT(ISERROR(SEARCH("Baja",AA14)))</formula>
    </cfRule>
    <cfRule type="containsText" dxfId="1687" priority="343" operator="containsText" text="Media">
      <formula>NOT(ISERROR(SEARCH("Media",AA14)))</formula>
    </cfRule>
    <cfRule type="containsText" dxfId="1686" priority="344" operator="containsText" text="Alta">
      <formula>NOT(ISERROR(SEARCH("Alta",AA14)))</formula>
    </cfRule>
  </conditionalFormatting>
  <conditionalFormatting sqref="AU14">
    <cfRule type="containsText" dxfId="1685" priority="325" operator="containsText" text="BAJA">
      <formula>NOT(ISERROR(SEARCH("BAJA",AU14)))</formula>
    </cfRule>
    <cfRule type="containsText" dxfId="1684" priority="326" operator="containsText" text="MEDIA">
      <formula>NOT(ISERROR(SEARCH("MEDIA",AU14)))</formula>
    </cfRule>
    <cfRule type="containsText" dxfId="1683" priority="327" operator="containsText" text="ALTA">
      <formula>NOT(ISERROR(SEARCH("ALTA",AU14)))</formula>
    </cfRule>
  </conditionalFormatting>
  <conditionalFormatting sqref="AW14">
    <cfRule type="cellIs" dxfId="1682" priority="307" operator="equal">
      <formula>100%</formula>
    </cfRule>
    <cfRule type="cellIs" dxfId="1681" priority="308" operator="equal">
      <formula>80%</formula>
    </cfRule>
    <cfRule type="cellIs" dxfId="1680" priority="309" operator="equal">
      <formula>60%</formula>
    </cfRule>
    <cfRule type="cellIs" dxfId="1679" priority="310" operator="equal">
      <formula>40%</formula>
    </cfRule>
    <cfRule type="cellIs" dxfId="1678" priority="311" operator="equal">
      <formula>0.2</formula>
    </cfRule>
    <cfRule type="containsText" dxfId="1677" priority="312" operator="containsText" text="Extremo">
      <formula>NOT(ISERROR(SEARCH("Extremo",AW14)))</formula>
    </cfRule>
    <cfRule type="containsText" dxfId="1676" priority="313" operator="containsText" text="Alto">
      <formula>NOT(ISERROR(SEARCH("Alto",AW14)))</formula>
    </cfRule>
    <cfRule type="containsText" dxfId="1675" priority="314" operator="containsText" text="Bajo">
      <formula>NOT(ISERROR(SEARCH("Bajo",AW14)))</formula>
    </cfRule>
    <cfRule type="containsText" dxfId="1674" priority="315" operator="containsText" text="Catastrófico">
      <formula>NOT(ISERROR(SEARCH("Catastrófico",AW14)))</formula>
    </cfRule>
    <cfRule type="containsText" dxfId="1673" priority="316" operator="containsText" text="Mayor">
      <formula>NOT(ISERROR(SEARCH("Mayor",AW14)))</formula>
    </cfRule>
    <cfRule type="containsText" dxfId="1672" priority="317" operator="containsText" text="Moderado">
      <formula>NOT(ISERROR(SEARCH("Moderado",AW14)))</formula>
    </cfRule>
    <cfRule type="containsText" dxfId="1671" priority="318" operator="containsText" text="Menor">
      <formula>NOT(ISERROR(SEARCH("Menor",AW14)))</formula>
    </cfRule>
    <cfRule type="containsText" dxfId="1670" priority="319" operator="containsText" text="Leve">
      <formula>NOT(ISERROR(SEARCH("Leve",AW14)))</formula>
    </cfRule>
    <cfRule type="containsText" dxfId="1669" priority="320" operator="containsText" text="Muy a">
      <formula>NOT(ISERROR(SEARCH("Muy a",AW14)))</formula>
    </cfRule>
    <cfRule type="containsText" dxfId="1668" priority="321" operator="containsText" text="Muy b">
      <formula>NOT(ISERROR(SEARCH("Muy b",AW14)))</formula>
    </cfRule>
    <cfRule type="containsText" dxfId="1667" priority="322" operator="containsText" text="Baja">
      <formula>NOT(ISERROR(SEARCH("Baja",AW14)))</formula>
    </cfRule>
    <cfRule type="containsText" dxfId="1666" priority="323" operator="containsText" text="Media">
      <formula>NOT(ISERROR(SEARCH("Media",AW14)))</formula>
    </cfRule>
    <cfRule type="containsText" dxfId="1665" priority="324" operator="containsText" text="Alta">
      <formula>NOT(ISERROR(SEARCH("Alta",AW14)))</formula>
    </cfRule>
  </conditionalFormatting>
  <conditionalFormatting sqref="AV14">
    <cfRule type="cellIs" dxfId="1664" priority="300" operator="greaterThan">
      <formula>75%</formula>
    </cfRule>
    <cfRule type="cellIs" dxfId="1663" priority="301" operator="between">
      <formula>51%</formula>
      <formula>75%</formula>
    </cfRule>
    <cfRule type="cellIs" dxfId="1662" priority="302" operator="between">
      <formula>26%</formula>
      <formula>50%</formula>
    </cfRule>
    <cfRule type="cellIs" dxfId="1661" priority="303" operator="between">
      <formula>0%</formula>
      <formula>25%</formula>
    </cfRule>
    <cfRule type="containsText" dxfId="1660" priority="304" operator="containsText" text="BAJA">
      <formula>NOT(ISERROR(SEARCH("BAJA",AV14)))</formula>
    </cfRule>
    <cfRule type="containsText" dxfId="1659" priority="305" operator="containsText" text="MEDIA">
      <formula>NOT(ISERROR(SEARCH("MEDIA",AV14)))</formula>
    </cfRule>
    <cfRule type="containsText" dxfId="1658" priority="306" operator="containsText" text="ALTA">
      <formula>NOT(ISERROR(SEARCH("ALTA",AV14)))</formula>
    </cfRule>
  </conditionalFormatting>
  <conditionalFormatting sqref="S14">
    <cfRule type="cellIs" dxfId="1657" priority="282" operator="equal">
      <formula>100%</formula>
    </cfRule>
    <cfRule type="cellIs" dxfId="1656" priority="283" operator="equal">
      <formula>80%</formula>
    </cfRule>
    <cfRule type="cellIs" dxfId="1655" priority="284" operator="equal">
      <formula>60%</formula>
    </cfRule>
    <cfRule type="cellIs" dxfId="1654" priority="285" operator="equal">
      <formula>40%</formula>
    </cfRule>
    <cfRule type="cellIs" dxfId="1653" priority="286" operator="equal">
      <formula>0.2</formula>
    </cfRule>
    <cfRule type="containsText" dxfId="1652" priority="287" operator="containsText" text="Extremo">
      <formula>NOT(ISERROR(SEARCH("Extremo",S14)))</formula>
    </cfRule>
    <cfRule type="containsText" dxfId="1651" priority="288" operator="containsText" text="Alto">
      <formula>NOT(ISERROR(SEARCH("Alto",S14)))</formula>
    </cfRule>
    <cfRule type="containsText" dxfId="1650" priority="289" operator="containsText" text="Bajo">
      <formula>NOT(ISERROR(SEARCH("Bajo",S14)))</formula>
    </cfRule>
    <cfRule type="containsText" dxfId="1649" priority="290" operator="containsText" text="Catastrófico">
      <formula>NOT(ISERROR(SEARCH("Catastrófico",S14)))</formula>
    </cfRule>
    <cfRule type="containsText" dxfId="1648" priority="291" operator="containsText" text="Mayor">
      <formula>NOT(ISERROR(SEARCH("Mayor",S14)))</formula>
    </cfRule>
    <cfRule type="containsText" dxfId="1647" priority="292" operator="containsText" text="Moderado">
      <formula>NOT(ISERROR(SEARCH("Moderado",S14)))</formula>
    </cfRule>
    <cfRule type="containsText" dxfId="1646" priority="293" operator="containsText" text="Menor">
      <formula>NOT(ISERROR(SEARCH("Menor",S14)))</formula>
    </cfRule>
    <cfRule type="containsText" dxfId="1645" priority="294" operator="containsText" text="Leve">
      <formula>NOT(ISERROR(SEARCH("Leve",S14)))</formula>
    </cfRule>
    <cfRule type="containsText" dxfId="1644" priority="295" operator="containsText" text="Muy a">
      <formula>NOT(ISERROR(SEARCH("Muy a",S14)))</formula>
    </cfRule>
    <cfRule type="containsText" dxfId="1643" priority="296" operator="containsText" text="Muy b">
      <formula>NOT(ISERROR(SEARCH("Muy b",S14)))</formula>
    </cfRule>
    <cfRule type="containsText" dxfId="1642" priority="297" operator="containsText" text="Baja">
      <formula>NOT(ISERROR(SEARCH("Baja",S14)))</formula>
    </cfRule>
    <cfRule type="containsText" dxfId="1641" priority="298" operator="containsText" text="Media">
      <formula>NOT(ISERROR(SEARCH("Media",S14)))</formula>
    </cfRule>
    <cfRule type="containsText" dxfId="1640" priority="299" operator="containsText" text="Alta">
      <formula>NOT(ISERROR(SEARCH("Alta",S14)))</formula>
    </cfRule>
  </conditionalFormatting>
  <conditionalFormatting sqref="T14">
    <cfRule type="cellIs" dxfId="1639" priority="264" operator="equal">
      <formula>100%</formula>
    </cfRule>
    <cfRule type="cellIs" dxfId="1638" priority="265" operator="equal">
      <formula>80%</formula>
    </cfRule>
    <cfRule type="cellIs" dxfId="1637" priority="266" operator="equal">
      <formula>60%</formula>
    </cfRule>
    <cfRule type="cellIs" dxfId="1636" priority="267" operator="equal">
      <formula>40%</formula>
    </cfRule>
    <cfRule type="cellIs" dxfId="1635" priority="268" operator="equal">
      <formula>0.2</formula>
    </cfRule>
    <cfRule type="containsText" dxfId="1634" priority="269" operator="containsText" text="Extremo">
      <formula>NOT(ISERROR(SEARCH("Extremo",T14)))</formula>
    </cfRule>
    <cfRule type="containsText" dxfId="1633" priority="270" operator="containsText" text="Alto">
      <formula>NOT(ISERROR(SEARCH("Alto",T14)))</formula>
    </cfRule>
    <cfRule type="containsText" dxfId="1632" priority="271" operator="containsText" text="Bajo">
      <formula>NOT(ISERROR(SEARCH("Bajo",T14)))</formula>
    </cfRule>
    <cfRule type="containsText" dxfId="1631" priority="272" operator="containsText" text="Catastrófico">
      <formula>NOT(ISERROR(SEARCH("Catastrófico",T14)))</formula>
    </cfRule>
    <cfRule type="containsText" dxfId="1630" priority="273" operator="containsText" text="Mayor">
      <formula>NOT(ISERROR(SEARCH("Mayor",T14)))</formula>
    </cfRule>
    <cfRule type="containsText" dxfId="1629" priority="274" operator="containsText" text="Moderado">
      <formula>NOT(ISERROR(SEARCH("Moderado",T14)))</formula>
    </cfRule>
    <cfRule type="containsText" dxfId="1628" priority="275" operator="containsText" text="Menor">
      <formula>NOT(ISERROR(SEARCH("Menor",T14)))</formula>
    </cfRule>
    <cfRule type="containsText" dxfId="1627" priority="276" operator="containsText" text="Leve">
      <formula>NOT(ISERROR(SEARCH("Leve",T14)))</formula>
    </cfRule>
    <cfRule type="containsText" dxfId="1626" priority="277" operator="containsText" text="Muy a">
      <formula>NOT(ISERROR(SEARCH("Muy a",T14)))</formula>
    </cfRule>
    <cfRule type="containsText" dxfId="1625" priority="278" operator="containsText" text="Muy b">
      <formula>NOT(ISERROR(SEARCH("Muy b",T14)))</formula>
    </cfRule>
    <cfRule type="containsText" dxfId="1624" priority="279" operator="containsText" text="Baja">
      <formula>NOT(ISERROR(SEARCH("Baja",T14)))</formula>
    </cfRule>
    <cfRule type="containsText" dxfId="1623" priority="280" operator="containsText" text="Media">
      <formula>NOT(ISERROR(SEARCH("Media",T14)))</formula>
    </cfRule>
    <cfRule type="containsText" dxfId="1622" priority="281" operator="containsText" text="Alta">
      <formula>NOT(ISERROR(SEARCH("Alta",T14)))</formula>
    </cfRule>
  </conditionalFormatting>
  <conditionalFormatting sqref="AC14">
    <cfRule type="containsText" dxfId="1621" priority="261" operator="containsText" text="BAJA">
      <formula>NOT(ISERROR(SEARCH("BAJA",AC14)))</formula>
    </cfRule>
    <cfRule type="containsText" dxfId="1620" priority="262" operator="containsText" text="MEDIA">
      <formula>NOT(ISERROR(SEARCH("MEDIA",AC14)))</formula>
    </cfRule>
    <cfRule type="containsText" dxfId="1619" priority="263" operator="containsText" text="ALTA">
      <formula>NOT(ISERROR(SEARCH("ALTA",AC14)))</formula>
    </cfRule>
  </conditionalFormatting>
  <conditionalFormatting sqref="AS14">
    <cfRule type="containsText" dxfId="1618" priority="255" operator="containsText" text="BAJA">
      <formula>NOT(ISERROR(SEARCH("BAJA",AS14)))</formula>
    </cfRule>
    <cfRule type="containsText" dxfId="1617" priority="256" operator="containsText" text="MEDIA">
      <formula>NOT(ISERROR(SEARCH("MEDIA",AS14)))</formula>
    </cfRule>
    <cfRule type="containsText" dxfId="1616" priority="257" operator="containsText" text="ALTA">
      <formula>NOT(ISERROR(SEARCH("ALTA",AS14)))</formula>
    </cfRule>
  </conditionalFormatting>
  <conditionalFormatting sqref="AL14">
    <cfRule type="containsText" dxfId="1615" priority="258" operator="containsText" text="BAJA">
      <formula>NOT(ISERROR(SEARCH("BAJA",AL14)))</formula>
    </cfRule>
    <cfRule type="containsText" dxfId="1614" priority="259" operator="containsText" text="MEDIA">
      <formula>NOT(ISERROR(SEARCH("MEDIA",AL14)))</formula>
    </cfRule>
    <cfRule type="containsText" dxfId="1613" priority="260" operator="containsText" text="ALTA">
      <formula>NOT(ISERROR(SEARCH("ALTA",AL14)))</formula>
    </cfRule>
  </conditionalFormatting>
  <conditionalFormatting sqref="AS14">
    <cfRule type="containsText" dxfId="1612" priority="252" operator="containsText" text="BAJA">
      <formula>NOT(ISERROR(SEARCH("BAJA",AS14)))</formula>
    </cfRule>
    <cfRule type="containsText" dxfId="1611" priority="253" operator="containsText" text="MEDIA">
      <formula>NOT(ISERROR(SEARCH("MEDIA",AS14)))</formula>
    </cfRule>
    <cfRule type="containsText" dxfId="1610" priority="254" operator="containsText" text="ALTA">
      <formula>NOT(ISERROR(SEARCH("ALTA",AS14)))</formula>
    </cfRule>
  </conditionalFormatting>
  <conditionalFormatting sqref="AP14">
    <cfRule type="containsText" dxfId="1609" priority="249" operator="containsText" text="BAJA">
      <formula>NOT(ISERROR(SEARCH("BAJA",AP14)))</formula>
    </cfRule>
    <cfRule type="containsText" dxfId="1608" priority="250" operator="containsText" text="MEDIA">
      <formula>NOT(ISERROR(SEARCH("MEDIA",AP14)))</formula>
    </cfRule>
    <cfRule type="containsText" dxfId="1607" priority="251" operator="containsText" text="ALTA">
      <formula>NOT(ISERROR(SEARCH("ALTA",AP14)))</formula>
    </cfRule>
  </conditionalFormatting>
  <conditionalFormatting sqref="AQ14">
    <cfRule type="containsText" dxfId="1606" priority="246" operator="containsText" text="BAJA">
      <formula>NOT(ISERROR(SEARCH("BAJA",AQ14)))</formula>
    </cfRule>
    <cfRule type="containsText" dxfId="1605" priority="247" operator="containsText" text="MEDIA">
      <formula>NOT(ISERROR(SEARCH("MEDIA",AQ14)))</formula>
    </cfRule>
    <cfRule type="containsText" dxfId="1604" priority="248" operator="containsText" text="ALTA">
      <formula>NOT(ISERROR(SEARCH("ALTA",AQ14)))</formula>
    </cfRule>
  </conditionalFormatting>
  <conditionalFormatting sqref="U14">
    <cfRule type="cellIs" dxfId="1603" priority="228" operator="equal">
      <formula>100%</formula>
    </cfRule>
    <cfRule type="cellIs" dxfId="1602" priority="229" operator="equal">
      <formula>80%</formula>
    </cfRule>
    <cfRule type="cellIs" dxfId="1601" priority="230" operator="equal">
      <formula>60%</formula>
    </cfRule>
    <cfRule type="cellIs" dxfId="1600" priority="231" operator="equal">
      <formula>40%</formula>
    </cfRule>
    <cfRule type="cellIs" dxfId="1599" priority="232" operator="equal">
      <formula>0.2</formula>
    </cfRule>
    <cfRule type="containsText" dxfId="1598" priority="233" operator="containsText" text="Extremo">
      <formula>NOT(ISERROR(SEARCH("Extremo",U14)))</formula>
    </cfRule>
    <cfRule type="containsText" dxfId="1597" priority="234" operator="containsText" text="Alto">
      <formula>NOT(ISERROR(SEARCH("Alto",U14)))</formula>
    </cfRule>
    <cfRule type="containsText" dxfId="1596" priority="235" operator="containsText" text="Bajo">
      <formula>NOT(ISERROR(SEARCH("Bajo",U14)))</formula>
    </cfRule>
    <cfRule type="containsText" dxfId="1595" priority="236" operator="containsText" text="Catastrófico">
      <formula>NOT(ISERROR(SEARCH("Catastrófico",U14)))</formula>
    </cfRule>
    <cfRule type="containsText" dxfId="1594" priority="237" operator="containsText" text="Mayor">
      <formula>NOT(ISERROR(SEARCH("Mayor",U14)))</formula>
    </cfRule>
    <cfRule type="containsText" dxfId="1593" priority="238" operator="containsText" text="Moderado">
      <formula>NOT(ISERROR(SEARCH("Moderado",U14)))</formula>
    </cfRule>
    <cfRule type="containsText" dxfId="1592" priority="239" operator="containsText" text="Menor">
      <formula>NOT(ISERROR(SEARCH("Menor",U14)))</formula>
    </cfRule>
    <cfRule type="containsText" dxfId="1591" priority="240" operator="containsText" text="Leve">
      <formula>NOT(ISERROR(SEARCH("Leve",U14)))</formula>
    </cfRule>
    <cfRule type="containsText" dxfId="1590" priority="241" operator="containsText" text="Muy a">
      <formula>NOT(ISERROR(SEARCH("Muy a",U14)))</formula>
    </cfRule>
    <cfRule type="containsText" dxfId="1589" priority="242" operator="containsText" text="Muy b">
      <formula>NOT(ISERROR(SEARCH("Muy b",U14)))</formula>
    </cfRule>
    <cfRule type="containsText" dxfId="1588" priority="243" operator="containsText" text="Baja">
      <formula>NOT(ISERROR(SEARCH("Baja",U14)))</formula>
    </cfRule>
    <cfRule type="containsText" dxfId="1587" priority="244" operator="containsText" text="Media">
      <formula>NOT(ISERROR(SEARCH("Media",U14)))</formula>
    </cfRule>
    <cfRule type="containsText" dxfId="1586" priority="245" operator="containsText" text="Alta">
      <formula>NOT(ISERROR(SEARCH("Alta",U14)))</formula>
    </cfRule>
  </conditionalFormatting>
  <conditionalFormatting sqref="AN14">
    <cfRule type="containsText" dxfId="1585" priority="225" operator="containsText" text="BAJA">
      <formula>NOT(ISERROR(SEARCH("BAJA",AN14)))</formula>
    </cfRule>
    <cfRule type="containsText" dxfId="1584" priority="226" operator="containsText" text="MEDIA">
      <formula>NOT(ISERROR(SEARCH("MEDIA",AN14)))</formula>
    </cfRule>
    <cfRule type="containsText" dxfId="1583" priority="227" operator="containsText" text="ALTA">
      <formula>NOT(ISERROR(SEARCH("ALTA",AN14)))</formula>
    </cfRule>
  </conditionalFormatting>
  <conditionalFormatting sqref="AD14">
    <cfRule type="containsText" dxfId="1582" priority="222" operator="containsText" text="BAJA">
      <formula>NOT(ISERROR(SEARCH("BAJA",AD14)))</formula>
    </cfRule>
    <cfRule type="containsText" dxfId="1581" priority="223" operator="containsText" text="MEDIA">
      <formula>NOT(ISERROR(SEARCH("MEDIA",AD14)))</formula>
    </cfRule>
    <cfRule type="containsText" dxfId="1580" priority="224" operator="containsText" text="ALTA">
      <formula>NOT(ISERROR(SEARCH("ALTA",AD14)))</formula>
    </cfRule>
  </conditionalFormatting>
  <conditionalFormatting sqref="BA14">
    <cfRule type="containsText" dxfId="1579" priority="219" operator="containsText" text="BAJA">
      <formula>NOT(ISERROR(SEARCH("BAJA",BA14)))</formula>
    </cfRule>
    <cfRule type="containsText" dxfId="1578" priority="220" operator="containsText" text="MEDIA">
      <formula>NOT(ISERROR(SEARCH("MEDIA",BA14)))</formula>
    </cfRule>
    <cfRule type="containsText" dxfId="1577" priority="221" operator="containsText" text="ALTA">
      <formula>NOT(ISERROR(SEARCH("ALTA",BA14)))</formula>
    </cfRule>
  </conditionalFormatting>
  <conditionalFormatting sqref="BA14">
    <cfRule type="containsText" dxfId="1576" priority="216" operator="containsText" text="BAJA">
      <formula>NOT(ISERROR(SEARCH("BAJA",BA14)))</formula>
    </cfRule>
    <cfRule type="containsText" dxfId="1575" priority="217" operator="containsText" text="MEDIA">
      <formula>NOT(ISERROR(SEARCH("MEDIA",BA14)))</formula>
    </cfRule>
    <cfRule type="containsText" dxfId="1574" priority="218" operator="containsText" text="ALTA">
      <formula>NOT(ISERROR(SEARCH("ALTA",BA14)))</formula>
    </cfRule>
  </conditionalFormatting>
  <conditionalFormatting sqref="AR15">
    <cfRule type="containsText" dxfId="1573" priority="213" operator="containsText" text="BAJA">
      <formula>NOT(ISERROR(SEARCH("BAJA",AR15)))</formula>
    </cfRule>
    <cfRule type="containsText" dxfId="1572" priority="214" operator="containsText" text="MEDIA">
      <formula>NOT(ISERROR(SEARCH("MEDIA",AR15)))</formula>
    </cfRule>
    <cfRule type="containsText" dxfId="1571" priority="215" operator="containsText" text="ALTA">
      <formula>NOT(ISERROR(SEARCH("ALTA",AR15)))</formula>
    </cfRule>
  </conditionalFormatting>
  <conditionalFormatting sqref="AD15">
    <cfRule type="containsText" dxfId="1570" priority="49" operator="containsText" text="BAJA">
      <formula>NOT(ISERROR(SEARCH("BAJA",AD15)))</formula>
    </cfRule>
    <cfRule type="containsText" dxfId="1569" priority="50" operator="containsText" text="MEDIA">
      <formula>NOT(ISERROR(SEARCH("MEDIA",AD15)))</formula>
    </cfRule>
    <cfRule type="containsText" dxfId="1568" priority="51" operator="containsText" text="ALTA">
      <formula>NOT(ISERROR(SEARCH("ALTA",AD15)))</formula>
    </cfRule>
  </conditionalFormatting>
  <conditionalFormatting sqref="AL15">
    <cfRule type="containsText" dxfId="1567" priority="46" operator="containsText" text="BAJA">
      <formula>NOT(ISERROR(SEARCH("BAJA",AL15)))</formula>
    </cfRule>
    <cfRule type="containsText" dxfId="1566" priority="47" operator="containsText" text="MEDIA">
      <formula>NOT(ISERROR(SEARCH("MEDIA",AL15)))</formula>
    </cfRule>
    <cfRule type="containsText" dxfId="1565" priority="48" operator="containsText" text="ALTA">
      <formula>NOT(ISERROR(SEARCH("ALTA",AL15)))</formula>
    </cfRule>
  </conditionalFormatting>
  <conditionalFormatting sqref="AN15">
    <cfRule type="containsText" dxfId="1564" priority="43" operator="containsText" text="BAJA">
      <formula>NOT(ISERROR(SEARCH("BAJA",AN15)))</formula>
    </cfRule>
    <cfRule type="containsText" dxfId="1563" priority="44" operator="containsText" text="MEDIA">
      <formula>NOT(ISERROR(SEARCH("MEDIA",AN15)))</formula>
    </cfRule>
    <cfRule type="containsText" dxfId="1562" priority="45" operator="containsText" text="ALTA">
      <formula>NOT(ISERROR(SEARCH("ALTA",AN15)))</formula>
    </cfRule>
  </conditionalFormatting>
  <conditionalFormatting sqref="AS15">
    <cfRule type="containsText" dxfId="1561" priority="40" operator="containsText" text="BAJA">
      <formula>NOT(ISERROR(SEARCH("BAJA",AS15)))</formula>
    </cfRule>
    <cfRule type="containsText" dxfId="1560" priority="41" operator="containsText" text="MEDIA">
      <formula>NOT(ISERROR(SEARCH("MEDIA",AS15)))</formula>
    </cfRule>
    <cfRule type="containsText" dxfId="1559" priority="42" operator="containsText" text="ALTA">
      <formula>NOT(ISERROR(SEARCH("ALTA",AS15)))</formula>
    </cfRule>
  </conditionalFormatting>
  <conditionalFormatting sqref="S15">
    <cfRule type="cellIs" dxfId="1558" priority="73" operator="equal">
      <formula>100%</formula>
    </cfRule>
    <cfRule type="cellIs" dxfId="1557" priority="74" operator="equal">
      <formula>80%</formula>
    </cfRule>
    <cfRule type="cellIs" dxfId="1556" priority="75" operator="equal">
      <formula>60%</formula>
    </cfRule>
    <cfRule type="cellIs" dxfId="1555" priority="76" operator="equal">
      <formula>40%</formula>
    </cfRule>
    <cfRule type="cellIs" dxfId="1554" priority="77" operator="equal">
      <formula>0.2</formula>
    </cfRule>
    <cfRule type="containsText" dxfId="1553" priority="78" operator="containsText" text="Extremo">
      <formula>NOT(ISERROR(SEARCH("Extremo",S15)))</formula>
    </cfRule>
    <cfRule type="containsText" dxfId="1552" priority="79" operator="containsText" text="Alto">
      <formula>NOT(ISERROR(SEARCH("Alto",S15)))</formula>
    </cfRule>
    <cfRule type="containsText" dxfId="1551" priority="80" operator="containsText" text="Bajo">
      <formula>NOT(ISERROR(SEARCH("Bajo",S15)))</formula>
    </cfRule>
    <cfRule type="containsText" dxfId="1550" priority="81" operator="containsText" text="Catastrófico">
      <formula>NOT(ISERROR(SEARCH("Catastrófico",S15)))</formula>
    </cfRule>
    <cfRule type="containsText" dxfId="1549" priority="82" operator="containsText" text="Mayor">
      <formula>NOT(ISERROR(SEARCH("Mayor",S15)))</formula>
    </cfRule>
    <cfRule type="containsText" dxfId="1548" priority="83" operator="containsText" text="Moderado">
      <formula>NOT(ISERROR(SEARCH("Moderado",S15)))</formula>
    </cfRule>
    <cfRule type="containsText" dxfId="1547" priority="84" operator="containsText" text="Menor">
      <formula>NOT(ISERROR(SEARCH("Menor",S15)))</formula>
    </cfRule>
    <cfRule type="containsText" dxfId="1546" priority="85" operator="containsText" text="Leve">
      <formula>NOT(ISERROR(SEARCH("Leve",S15)))</formula>
    </cfRule>
    <cfRule type="containsText" dxfId="1545" priority="86" operator="containsText" text="Muy a">
      <formula>NOT(ISERROR(SEARCH("Muy a",S15)))</formula>
    </cfRule>
    <cfRule type="containsText" dxfId="1544" priority="87" operator="containsText" text="Muy b">
      <formula>NOT(ISERROR(SEARCH("Muy b",S15)))</formula>
    </cfRule>
    <cfRule type="containsText" dxfId="1543" priority="88" operator="containsText" text="Baja">
      <formula>NOT(ISERROR(SEARCH("Baja",S15)))</formula>
    </cfRule>
    <cfRule type="containsText" dxfId="1542" priority="89" operator="containsText" text="Media">
      <formula>NOT(ISERROR(SEARCH("Media",S15)))</formula>
    </cfRule>
    <cfRule type="containsText" dxfId="1541" priority="90" operator="containsText" text="Alta">
      <formula>NOT(ISERROR(SEARCH("Alta",S15)))</formula>
    </cfRule>
  </conditionalFormatting>
  <conditionalFormatting sqref="AJ15:AK15">
    <cfRule type="containsText" dxfId="1540" priority="210" operator="containsText" text="BAJA">
      <formula>NOT(ISERROR(SEARCH("BAJA",AJ15)))</formula>
    </cfRule>
    <cfRule type="containsText" dxfId="1539" priority="211" operator="containsText" text="MEDIA">
      <formula>NOT(ISERROR(SEARCH("MEDIA",AJ15)))</formula>
    </cfRule>
    <cfRule type="containsText" dxfId="1538" priority="212" operator="containsText" text="ALTA">
      <formula>NOT(ISERROR(SEARCH("ALTA",AJ15)))</formula>
    </cfRule>
  </conditionalFormatting>
  <conditionalFormatting sqref="AX15 Y15">
    <cfRule type="cellIs" dxfId="1537" priority="164" operator="equal">
      <formula>100%</formula>
    </cfRule>
    <cfRule type="cellIs" dxfId="1536" priority="165" operator="equal">
      <formula>80%</formula>
    </cfRule>
    <cfRule type="cellIs" dxfId="1535" priority="166" operator="equal">
      <formula>60%</formula>
    </cfRule>
    <cfRule type="cellIs" dxfId="1534" priority="167" operator="equal">
      <formula>40%</formula>
    </cfRule>
    <cfRule type="cellIs" dxfId="1533" priority="168" operator="equal">
      <formula>0.2</formula>
    </cfRule>
    <cfRule type="containsText" dxfId="1532" priority="182" operator="containsText" text="Extremo">
      <formula>NOT(ISERROR(SEARCH("Extremo",Y15)))</formula>
    </cfRule>
    <cfRule type="containsText" dxfId="1531" priority="183" operator="containsText" text="Alto">
      <formula>NOT(ISERROR(SEARCH("Alto",Y15)))</formula>
    </cfRule>
    <cfRule type="containsText" dxfId="1530" priority="184" operator="containsText" text="Bajo">
      <formula>NOT(ISERROR(SEARCH("Bajo",Y15)))</formula>
    </cfRule>
    <cfRule type="containsText" dxfId="1529" priority="195" operator="containsText" text="Catastrófico">
      <formula>NOT(ISERROR(SEARCH("Catastrófico",Y15)))</formula>
    </cfRule>
    <cfRule type="containsText" dxfId="1528" priority="196" operator="containsText" text="Mayor">
      <formula>NOT(ISERROR(SEARCH("Mayor",Y15)))</formula>
    </cfRule>
    <cfRule type="containsText" dxfId="1527" priority="197" operator="containsText" text="Moderado">
      <formula>NOT(ISERROR(SEARCH("Moderado",Y15)))</formula>
    </cfRule>
    <cfRule type="containsText" dxfId="1526" priority="198" operator="containsText" text="Menor">
      <formula>NOT(ISERROR(SEARCH("Menor",Y15)))</formula>
    </cfRule>
    <cfRule type="containsText" dxfId="1525" priority="199" operator="containsText" text="Leve">
      <formula>NOT(ISERROR(SEARCH("Leve",Y15)))</formula>
    </cfRule>
    <cfRule type="containsText" dxfId="1524" priority="205" operator="containsText" text="Muy a">
      <formula>NOT(ISERROR(SEARCH("Muy a",Y15)))</formula>
    </cfRule>
    <cfRule type="containsText" dxfId="1523" priority="206" operator="containsText" text="Muy b">
      <formula>NOT(ISERROR(SEARCH("Muy b",Y15)))</formula>
    </cfRule>
    <cfRule type="containsText" dxfId="1522" priority="207" operator="containsText" text="Baja">
      <formula>NOT(ISERROR(SEARCH("Baja",Y15)))</formula>
    </cfRule>
    <cfRule type="containsText" dxfId="1521" priority="208" operator="containsText" text="Media">
      <formula>NOT(ISERROR(SEARCH("Media",Y15)))</formula>
    </cfRule>
    <cfRule type="containsText" dxfId="1520" priority="209" operator="containsText" text="Alta">
      <formula>NOT(ISERROR(SEARCH("Alta",Y15)))</formula>
    </cfRule>
  </conditionalFormatting>
  <conditionalFormatting sqref="V15">
    <cfRule type="containsText" dxfId="1519" priority="200" operator="containsText" text="Muy a">
      <formula>NOT(ISERROR(SEARCH("Muy a",V15)))</formula>
    </cfRule>
    <cfRule type="containsText" dxfId="1518" priority="201" operator="containsText" text="Muy b">
      <formula>NOT(ISERROR(SEARCH("Muy b",V15)))</formula>
    </cfRule>
    <cfRule type="containsText" dxfId="1517" priority="202" operator="containsText" text="Baja">
      <formula>NOT(ISERROR(SEARCH("Baja",V15)))</formula>
    </cfRule>
    <cfRule type="containsText" dxfId="1516" priority="203" operator="containsText" text="Media">
      <formula>NOT(ISERROR(SEARCH("Media",V15)))</formula>
    </cfRule>
    <cfRule type="containsText" dxfId="1515" priority="204" operator="containsText" text="Alta">
      <formula>NOT(ISERROR(SEARCH("Alta",V15)))</formula>
    </cfRule>
  </conditionalFormatting>
  <conditionalFormatting sqref="X15">
    <cfRule type="containsText" dxfId="1514" priority="185" operator="containsText" text="Catastrófico">
      <formula>NOT(ISERROR(SEARCH("Catastrófico",X15)))</formula>
    </cfRule>
    <cfRule type="containsText" dxfId="1513" priority="186" operator="containsText" text="Mayor">
      <formula>NOT(ISERROR(SEARCH("Mayor",X15)))</formula>
    </cfRule>
    <cfRule type="containsText" dxfId="1512" priority="187" operator="containsText" text="Moderado">
      <formula>NOT(ISERROR(SEARCH("Moderado",X15)))</formula>
    </cfRule>
    <cfRule type="containsText" dxfId="1511" priority="188" operator="containsText" text="Menor">
      <formula>NOT(ISERROR(SEARCH("Menor",X15)))</formula>
    </cfRule>
    <cfRule type="containsText" dxfId="1510" priority="189" operator="containsText" text="Leve">
      <formula>NOT(ISERROR(SEARCH("Leve",X15)))</formula>
    </cfRule>
    <cfRule type="containsText" dxfId="1509" priority="190" operator="containsText" text="Muy a">
      <formula>NOT(ISERROR(SEARCH("Muy a",X15)))</formula>
    </cfRule>
    <cfRule type="containsText" dxfId="1508" priority="191" operator="containsText" text="Muy b">
      <formula>NOT(ISERROR(SEARCH("Muy b",X15)))</formula>
    </cfRule>
    <cfRule type="containsText" dxfId="1507" priority="192" operator="containsText" text="Baja">
      <formula>NOT(ISERROR(SEARCH("Baja",X15)))</formula>
    </cfRule>
    <cfRule type="containsText" dxfId="1506" priority="193" operator="containsText" text="Media">
      <formula>NOT(ISERROR(SEARCH("Media",X15)))</formula>
    </cfRule>
    <cfRule type="containsText" dxfId="1505" priority="194" operator="containsText" text="Alta">
      <formula>NOT(ISERROR(SEARCH("Alta",X15)))</formula>
    </cfRule>
  </conditionalFormatting>
  <conditionalFormatting sqref="Z15">
    <cfRule type="containsText" dxfId="1504" priority="169" operator="containsText" text="Extremo">
      <formula>NOT(ISERROR(SEARCH("Extremo",Z15)))</formula>
    </cfRule>
    <cfRule type="containsText" dxfId="1503" priority="170" operator="containsText" text="Alto">
      <formula>NOT(ISERROR(SEARCH("Alto",Z15)))</formula>
    </cfRule>
    <cfRule type="containsText" dxfId="1502" priority="171" operator="containsText" text="Bajo">
      <formula>NOT(ISERROR(SEARCH("Bajo",Z15)))</formula>
    </cfRule>
    <cfRule type="containsText" dxfId="1501" priority="172" operator="containsText" text="Catastrófico">
      <formula>NOT(ISERROR(SEARCH("Catastrófico",Z15)))</formula>
    </cfRule>
    <cfRule type="containsText" dxfId="1500" priority="173" operator="containsText" text="Mayor">
      <formula>NOT(ISERROR(SEARCH("Mayor",Z15)))</formula>
    </cfRule>
    <cfRule type="containsText" dxfId="1499" priority="174" operator="containsText" text="Moderado">
      <formula>NOT(ISERROR(SEARCH("Moderado",Z15)))</formula>
    </cfRule>
    <cfRule type="containsText" dxfId="1498" priority="175" operator="containsText" text="Menor">
      <formula>NOT(ISERROR(SEARCH("Menor",Z15)))</formula>
    </cfRule>
    <cfRule type="containsText" dxfId="1497" priority="176" operator="containsText" text="Leve">
      <formula>NOT(ISERROR(SEARCH("Leve",Z15)))</formula>
    </cfRule>
    <cfRule type="containsText" dxfId="1496" priority="177" operator="containsText" text="Muy a">
      <formula>NOT(ISERROR(SEARCH("Muy a",Z15)))</formula>
    </cfRule>
    <cfRule type="containsText" dxfId="1495" priority="178" operator="containsText" text="Muy b">
      <formula>NOT(ISERROR(SEARCH("Muy b",Z15)))</formula>
    </cfRule>
    <cfRule type="containsText" dxfId="1494" priority="179" operator="containsText" text="Baja">
      <formula>NOT(ISERROR(SEARCH("Baja",Z15)))</formula>
    </cfRule>
    <cfRule type="containsText" dxfId="1493" priority="180" operator="containsText" text="Media">
      <formula>NOT(ISERROR(SEARCH("Media",Z15)))</formula>
    </cfRule>
    <cfRule type="containsText" dxfId="1492" priority="181" operator="containsText" text="Alta">
      <formula>NOT(ISERROR(SEARCH("Alta",Z15)))</formula>
    </cfRule>
  </conditionalFormatting>
  <conditionalFormatting sqref="W15">
    <cfRule type="cellIs" dxfId="1491" priority="146" operator="equal">
      <formula>100%</formula>
    </cfRule>
    <cfRule type="cellIs" dxfId="1490" priority="147" operator="equal">
      <formula>80%</formula>
    </cfRule>
    <cfRule type="cellIs" dxfId="1489" priority="148" operator="equal">
      <formula>60%</formula>
    </cfRule>
    <cfRule type="cellIs" dxfId="1488" priority="149" operator="equal">
      <formula>40%</formula>
    </cfRule>
    <cfRule type="cellIs" dxfId="1487" priority="150" operator="equal">
      <formula>0.2</formula>
    </cfRule>
    <cfRule type="containsText" dxfId="1486" priority="151" operator="containsText" text="Extremo">
      <formula>NOT(ISERROR(SEARCH("Extremo",W15)))</formula>
    </cfRule>
    <cfRule type="containsText" dxfId="1485" priority="152" operator="containsText" text="Alto">
      <formula>NOT(ISERROR(SEARCH("Alto",W15)))</formula>
    </cfRule>
    <cfRule type="containsText" dxfId="1484" priority="153" operator="containsText" text="Bajo">
      <formula>NOT(ISERROR(SEARCH("Bajo",W15)))</formula>
    </cfRule>
    <cfRule type="containsText" dxfId="1483" priority="154" operator="containsText" text="Catastrófico">
      <formula>NOT(ISERROR(SEARCH("Catastrófico",W15)))</formula>
    </cfRule>
    <cfRule type="containsText" dxfId="1482" priority="155" operator="containsText" text="Mayor">
      <formula>NOT(ISERROR(SEARCH("Mayor",W15)))</formula>
    </cfRule>
    <cfRule type="containsText" dxfId="1481" priority="156" operator="containsText" text="Moderado">
      <formula>NOT(ISERROR(SEARCH("Moderado",W15)))</formula>
    </cfRule>
    <cfRule type="containsText" dxfId="1480" priority="157" operator="containsText" text="Menor">
      <formula>NOT(ISERROR(SEARCH("Menor",W15)))</formula>
    </cfRule>
    <cfRule type="containsText" dxfId="1479" priority="158" operator="containsText" text="Leve">
      <formula>NOT(ISERROR(SEARCH("Leve",W15)))</formula>
    </cfRule>
    <cfRule type="containsText" dxfId="1478" priority="159" operator="containsText" text="Muy a">
      <formula>NOT(ISERROR(SEARCH("Muy a",W15)))</formula>
    </cfRule>
    <cfRule type="containsText" dxfId="1477" priority="160" operator="containsText" text="Muy b">
      <formula>NOT(ISERROR(SEARCH("Muy b",W15)))</formula>
    </cfRule>
    <cfRule type="containsText" dxfId="1476" priority="161" operator="containsText" text="Baja">
      <formula>NOT(ISERROR(SEARCH("Baja",W15)))</formula>
    </cfRule>
    <cfRule type="containsText" dxfId="1475" priority="162" operator="containsText" text="Media">
      <formula>NOT(ISERROR(SEARCH("Media",W15)))</formula>
    </cfRule>
    <cfRule type="containsText" dxfId="1474" priority="163" operator="containsText" text="Alta">
      <formula>NOT(ISERROR(SEARCH("Alta",W15)))</formula>
    </cfRule>
  </conditionalFormatting>
  <conditionalFormatting sqref="AA15">
    <cfRule type="cellIs" dxfId="1473" priority="129" operator="equal">
      <formula>100%</formula>
    </cfRule>
    <cfRule type="cellIs" dxfId="1472" priority="130" operator="equal">
      <formula>75%</formula>
    </cfRule>
    <cfRule type="cellIs" dxfId="1471" priority="131" operator="equal">
      <formula>50%</formula>
    </cfRule>
    <cfRule type="cellIs" dxfId="1470" priority="132" operator="equal">
      <formula>25%</formula>
    </cfRule>
    <cfRule type="containsText" dxfId="1469" priority="133" operator="containsText" text="Extremo">
      <formula>NOT(ISERROR(SEARCH("Extremo",AA15)))</formula>
    </cfRule>
    <cfRule type="containsText" dxfId="1468" priority="134" operator="containsText" text="Alto">
      <formula>NOT(ISERROR(SEARCH("Alto",AA15)))</formula>
    </cfRule>
    <cfRule type="containsText" dxfId="1467" priority="135" operator="containsText" text="Bajo">
      <formula>NOT(ISERROR(SEARCH("Bajo",AA15)))</formula>
    </cfRule>
    <cfRule type="containsText" dxfId="1466" priority="136" operator="containsText" text="Catastrófico">
      <formula>NOT(ISERROR(SEARCH("Catastrófico",AA15)))</formula>
    </cfRule>
    <cfRule type="containsText" dxfId="1465" priority="137" operator="containsText" text="Mayor">
      <formula>NOT(ISERROR(SEARCH("Mayor",AA15)))</formula>
    </cfRule>
    <cfRule type="containsText" dxfId="1464" priority="138" operator="containsText" text="Moderado">
      <formula>NOT(ISERROR(SEARCH("Moderado",AA15)))</formula>
    </cfRule>
    <cfRule type="containsText" dxfId="1463" priority="139" operator="containsText" text="Menor">
      <formula>NOT(ISERROR(SEARCH("Menor",AA15)))</formula>
    </cfRule>
    <cfRule type="containsText" dxfId="1462" priority="140" operator="containsText" text="Leve">
      <formula>NOT(ISERROR(SEARCH("Leve",AA15)))</formula>
    </cfRule>
    <cfRule type="containsText" dxfId="1461" priority="141" operator="containsText" text="Muy a">
      <formula>NOT(ISERROR(SEARCH("Muy a",AA15)))</formula>
    </cfRule>
    <cfRule type="containsText" dxfId="1460" priority="142" operator="containsText" text="Muy b">
      <formula>NOT(ISERROR(SEARCH("Muy b",AA15)))</formula>
    </cfRule>
    <cfRule type="containsText" dxfId="1459" priority="143" operator="containsText" text="Baja">
      <formula>NOT(ISERROR(SEARCH("Baja",AA15)))</formula>
    </cfRule>
    <cfRule type="containsText" dxfId="1458" priority="144" operator="containsText" text="Media">
      <formula>NOT(ISERROR(SEARCH("Media",AA15)))</formula>
    </cfRule>
    <cfRule type="containsText" dxfId="1457" priority="145" operator="containsText" text="Alta">
      <formula>NOT(ISERROR(SEARCH("Alta",AA15)))</formula>
    </cfRule>
  </conditionalFormatting>
  <conditionalFormatting sqref="AU15">
    <cfRule type="containsText" dxfId="1456" priority="126" operator="containsText" text="BAJA">
      <formula>NOT(ISERROR(SEARCH("BAJA",AU15)))</formula>
    </cfRule>
    <cfRule type="containsText" dxfId="1455" priority="127" operator="containsText" text="MEDIA">
      <formula>NOT(ISERROR(SEARCH("MEDIA",AU15)))</formula>
    </cfRule>
    <cfRule type="containsText" dxfId="1454" priority="128" operator="containsText" text="ALTA">
      <formula>NOT(ISERROR(SEARCH("ALTA",AU15)))</formula>
    </cfRule>
  </conditionalFormatting>
  <conditionalFormatting sqref="AW15">
    <cfRule type="cellIs" dxfId="1453" priority="105" operator="equal">
      <formula>100%</formula>
    </cfRule>
    <cfRule type="cellIs" dxfId="1452" priority="106" operator="equal">
      <formula>80%</formula>
    </cfRule>
    <cfRule type="cellIs" dxfId="1451" priority="107" operator="equal">
      <formula>60%</formula>
    </cfRule>
    <cfRule type="cellIs" dxfId="1450" priority="108" operator="equal">
      <formula>40%</formula>
    </cfRule>
    <cfRule type="cellIs" dxfId="1449" priority="109" operator="equal">
      <formula>0.2</formula>
    </cfRule>
    <cfRule type="containsText" dxfId="1448" priority="110" operator="containsText" text="Extremo">
      <formula>NOT(ISERROR(SEARCH("Extremo",AW15)))</formula>
    </cfRule>
    <cfRule type="containsText" dxfId="1447" priority="111" operator="containsText" text="Alto">
      <formula>NOT(ISERROR(SEARCH("Alto",AW15)))</formula>
    </cfRule>
    <cfRule type="containsText" dxfId="1446" priority="112" operator="containsText" text="Bajo">
      <formula>NOT(ISERROR(SEARCH("Bajo",AW15)))</formula>
    </cfRule>
    <cfRule type="containsText" dxfId="1445" priority="113" operator="containsText" text="Catastrófico">
      <formula>NOT(ISERROR(SEARCH("Catastrófico",AW15)))</formula>
    </cfRule>
    <cfRule type="containsText" dxfId="1444" priority="114" operator="containsText" text="Mayor">
      <formula>NOT(ISERROR(SEARCH("Mayor",AW15)))</formula>
    </cfRule>
    <cfRule type="containsText" dxfId="1443" priority="115" operator="containsText" text="Moderado">
      <formula>NOT(ISERROR(SEARCH("Moderado",AW15)))</formula>
    </cfRule>
    <cfRule type="containsText" dxfId="1442" priority="116" operator="containsText" text="Menor">
      <formula>NOT(ISERROR(SEARCH("Menor",AW15)))</formula>
    </cfRule>
    <cfRule type="containsText" dxfId="1441" priority="117" operator="containsText" text="Leve">
      <formula>NOT(ISERROR(SEARCH("Leve",AW15)))</formula>
    </cfRule>
    <cfRule type="containsText" dxfId="1440" priority="118" operator="containsText" text="Muy a">
      <formula>NOT(ISERROR(SEARCH("Muy a",AW15)))</formula>
    </cfRule>
    <cfRule type="containsText" dxfId="1439" priority="119" operator="containsText" text="Muy b">
      <formula>NOT(ISERROR(SEARCH("Muy b",AW15)))</formula>
    </cfRule>
    <cfRule type="containsText" dxfId="1438" priority="120" operator="containsText" text="Baja">
      <formula>NOT(ISERROR(SEARCH("Baja",AW15)))</formula>
    </cfRule>
    <cfRule type="containsText" dxfId="1437" priority="121" operator="containsText" text="Media">
      <formula>NOT(ISERROR(SEARCH("Media",AW15)))</formula>
    </cfRule>
    <cfRule type="containsText" dxfId="1436" priority="122" operator="containsText" text="Alta">
      <formula>NOT(ISERROR(SEARCH("Alta",AW15)))</formula>
    </cfRule>
  </conditionalFormatting>
  <conditionalFormatting sqref="AV15">
    <cfRule type="cellIs" dxfId="1435" priority="98" operator="greaterThan">
      <formula>75%</formula>
    </cfRule>
    <cfRule type="cellIs" dxfId="1434" priority="99" operator="between">
      <formula>51%</formula>
      <formula>75%</formula>
    </cfRule>
    <cfRule type="cellIs" dxfId="1433" priority="100" operator="between">
      <formula>26%</formula>
      <formula>50%</formula>
    </cfRule>
    <cfRule type="cellIs" dxfId="1432" priority="101" operator="between">
      <formula>0%</formula>
      <formula>25%</formula>
    </cfRule>
    <cfRule type="containsText" dxfId="1431" priority="102" operator="containsText" text="BAJA">
      <formula>NOT(ISERROR(SEARCH("BAJA",AV15)))</formula>
    </cfRule>
    <cfRule type="containsText" dxfId="1430" priority="103" operator="containsText" text="MEDIA">
      <formula>NOT(ISERROR(SEARCH("MEDIA",AV15)))</formula>
    </cfRule>
    <cfRule type="containsText" dxfId="1429" priority="104" operator="containsText" text="ALTA">
      <formula>NOT(ISERROR(SEARCH("ALTA",AV15)))</formula>
    </cfRule>
  </conditionalFormatting>
  <conditionalFormatting sqref="T15">
    <cfRule type="cellIs" dxfId="1428" priority="55" operator="equal">
      <formula>100%</formula>
    </cfRule>
    <cfRule type="cellIs" dxfId="1427" priority="56" operator="equal">
      <formula>80%</formula>
    </cfRule>
    <cfRule type="cellIs" dxfId="1426" priority="57" operator="equal">
      <formula>60%</formula>
    </cfRule>
    <cfRule type="cellIs" dxfId="1425" priority="58" operator="equal">
      <formula>40%</formula>
    </cfRule>
    <cfRule type="cellIs" dxfId="1424" priority="59" operator="equal">
      <formula>0.2</formula>
    </cfRule>
    <cfRule type="containsText" dxfId="1423" priority="60" operator="containsText" text="Extremo">
      <formula>NOT(ISERROR(SEARCH("Extremo",T15)))</formula>
    </cfRule>
    <cfRule type="containsText" dxfId="1422" priority="61" operator="containsText" text="Alto">
      <formula>NOT(ISERROR(SEARCH("Alto",T15)))</formula>
    </cfRule>
    <cfRule type="containsText" dxfId="1421" priority="62" operator="containsText" text="Bajo">
      <formula>NOT(ISERROR(SEARCH("Bajo",T15)))</formula>
    </cfRule>
    <cfRule type="containsText" dxfId="1420" priority="63" operator="containsText" text="Catastrófico">
      <formula>NOT(ISERROR(SEARCH("Catastrófico",T15)))</formula>
    </cfRule>
    <cfRule type="containsText" dxfId="1419" priority="64" operator="containsText" text="Mayor">
      <formula>NOT(ISERROR(SEARCH("Mayor",T15)))</formula>
    </cfRule>
    <cfRule type="containsText" dxfId="1418" priority="65" operator="containsText" text="Moderado">
      <formula>NOT(ISERROR(SEARCH("Moderado",T15)))</formula>
    </cfRule>
    <cfRule type="containsText" dxfId="1417" priority="66" operator="containsText" text="Menor">
      <formula>NOT(ISERROR(SEARCH("Menor",T15)))</formula>
    </cfRule>
    <cfRule type="containsText" dxfId="1416" priority="67" operator="containsText" text="Leve">
      <formula>NOT(ISERROR(SEARCH("Leve",T15)))</formula>
    </cfRule>
    <cfRule type="containsText" dxfId="1415" priority="68" operator="containsText" text="Muy a">
      <formula>NOT(ISERROR(SEARCH("Muy a",T15)))</formula>
    </cfRule>
    <cfRule type="containsText" dxfId="1414" priority="69" operator="containsText" text="Muy b">
      <formula>NOT(ISERROR(SEARCH("Muy b",T15)))</formula>
    </cfRule>
    <cfRule type="containsText" dxfId="1413" priority="70" operator="containsText" text="Baja">
      <formula>NOT(ISERROR(SEARCH("Baja",T15)))</formula>
    </cfRule>
    <cfRule type="containsText" dxfId="1412" priority="71" operator="containsText" text="Media">
      <formula>NOT(ISERROR(SEARCH("Media",T15)))</formula>
    </cfRule>
    <cfRule type="containsText" dxfId="1411" priority="72" operator="containsText" text="Alta">
      <formula>NOT(ISERROR(SEARCH("Alta",T15)))</formula>
    </cfRule>
  </conditionalFormatting>
  <conditionalFormatting sqref="AS15">
    <cfRule type="containsText" dxfId="1410" priority="34" operator="containsText" text="BAJA">
      <formula>NOT(ISERROR(SEARCH("BAJA",AS15)))</formula>
    </cfRule>
    <cfRule type="containsText" dxfId="1409" priority="35" operator="containsText" text="MEDIA">
      <formula>NOT(ISERROR(SEARCH("MEDIA",AS15)))</formula>
    </cfRule>
    <cfRule type="containsText" dxfId="1408" priority="36" operator="containsText" text="ALTA">
      <formula>NOT(ISERROR(SEARCH("ALTA",AS15)))</formula>
    </cfRule>
  </conditionalFormatting>
  <conditionalFormatting sqref="AP15">
    <cfRule type="containsText" dxfId="1407" priority="25" operator="containsText" text="BAJA">
      <formula>NOT(ISERROR(SEARCH("BAJA",AP15)))</formula>
    </cfRule>
    <cfRule type="containsText" dxfId="1406" priority="26" operator="containsText" text="MEDIA">
      <formula>NOT(ISERROR(SEARCH("MEDIA",AP15)))</formula>
    </cfRule>
    <cfRule type="containsText" dxfId="1405" priority="27" operator="containsText" text="ALTA">
      <formula>NOT(ISERROR(SEARCH("ALTA",AP15)))</formula>
    </cfRule>
  </conditionalFormatting>
  <conditionalFormatting sqref="AQ15">
    <cfRule type="containsText" dxfId="1404" priority="19" operator="containsText" text="BAJA">
      <formula>NOT(ISERROR(SEARCH("BAJA",AQ15)))</formula>
    </cfRule>
    <cfRule type="containsText" dxfId="1403" priority="20" operator="containsText" text="MEDIA">
      <formula>NOT(ISERROR(SEARCH("MEDIA",AQ15)))</formula>
    </cfRule>
    <cfRule type="containsText" dxfId="1402" priority="21" operator="containsText" text="ALTA">
      <formula>NOT(ISERROR(SEARCH("ALTA",AQ15)))</formula>
    </cfRule>
  </conditionalFormatting>
  <conditionalFormatting sqref="U15">
    <cfRule type="cellIs" dxfId="1401" priority="1" operator="equal">
      <formula>100%</formula>
    </cfRule>
    <cfRule type="cellIs" dxfId="1400" priority="2" operator="equal">
      <formula>80%</formula>
    </cfRule>
    <cfRule type="cellIs" dxfId="1399" priority="3" operator="equal">
      <formula>60%</formula>
    </cfRule>
    <cfRule type="cellIs" dxfId="1398" priority="4" operator="equal">
      <formula>40%</formula>
    </cfRule>
    <cfRule type="cellIs" dxfId="1397" priority="5" operator="equal">
      <formula>0.2</formula>
    </cfRule>
    <cfRule type="containsText" dxfId="1396" priority="6" operator="containsText" text="Extremo">
      <formula>NOT(ISERROR(SEARCH("Extremo",U15)))</formula>
    </cfRule>
    <cfRule type="containsText" dxfId="1395" priority="7" operator="containsText" text="Alto">
      <formula>NOT(ISERROR(SEARCH("Alto",U15)))</formula>
    </cfRule>
    <cfRule type="containsText" dxfId="1394" priority="8" operator="containsText" text="Bajo">
      <formula>NOT(ISERROR(SEARCH("Bajo",U15)))</formula>
    </cfRule>
    <cfRule type="containsText" dxfId="1393" priority="9" operator="containsText" text="Catastrófico">
      <formula>NOT(ISERROR(SEARCH("Catastrófico",U15)))</formula>
    </cfRule>
    <cfRule type="containsText" dxfId="1392" priority="10" operator="containsText" text="Mayor">
      <formula>NOT(ISERROR(SEARCH("Mayor",U15)))</formula>
    </cfRule>
    <cfRule type="containsText" dxfId="1391" priority="11" operator="containsText" text="Moderado">
      <formula>NOT(ISERROR(SEARCH("Moderado",U15)))</formula>
    </cfRule>
    <cfRule type="containsText" dxfId="1390" priority="12" operator="containsText" text="Menor">
      <formula>NOT(ISERROR(SEARCH("Menor",U15)))</formula>
    </cfRule>
    <cfRule type="containsText" dxfId="1389" priority="13" operator="containsText" text="Leve">
      <formula>NOT(ISERROR(SEARCH("Leve",U15)))</formula>
    </cfRule>
    <cfRule type="containsText" dxfId="1388" priority="14" operator="containsText" text="Muy a">
      <formula>NOT(ISERROR(SEARCH("Muy a",U15)))</formula>
    </cfRule>
    <cfRule type="containsText" dxfId="1387" priority="15" operator="containsText" text="Muy b">
      <formula>NOT(ISERROR(SEARCH("Muy b",U15)))</formula>
    </cfRule>
    <cfRule type="containsText" dxfId="1386" priority="16" operator="containsText" text="Baja">
      <formula>NOT(ISERROR(SEARCH("Baja",U15)))</formula>
    </cfRule>
    <cfRule type="containsText" dxfId="1385" priority="17" operator="containsText" text="Media">
      <formula>NOT(ISERROR(SEARCH("Media",U15)))</formula>
    </cfRule>
    <cfRule type="containsText" dxfId="1384" priority="18" operator="containsText" text="Alta">
      <formula>NOT(ISERROR(SEARCH("Alta",U15)))</formula>
    </cfRule>
  </conditionalFormatting>
  <dataValidations count="5">
    <dataValidation type="list" allowBlank="1" showInputMessage="1" showErrorMessage="1" sqref="A4 A10 AK4:AK15 A14:A15">
      <formula1>"SI,NO"</formula1>
    </dataValidation>
    <dataValidation type="list" allowBlank="1" showInputMessage="1" showErrorMessage="1" sqref="AJ4:AJ15">
      <formula1>"Confiable,No confiable"</formula1>
    </dataValidation>
    <dataValidation type="list" allowBlank="1" showInputMessage="1" showErrorMessage="1" sqref="AT4:AT15">
      <formula1>"Adecuado,Inadecuado"</formula1>
    </dataValidation>
    <dataValidation type="list" allowBlank="1" showInputMessage="1" showErrorMessage="1" sqref="AR4:AR15">
      <formula1>"Asignado,No Asignado"</formula1>
    </dataValidation>
    <dataValidation type="list" allowBlank="1" showInputMessage="1" showErrorMessage="1" sqref="AG4:AG15">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Listas!$M$2:$M$14</xm:f>
          </x14:formula1>
          <xm:sqref>B4 B10</xm:sqref>
        </x14:dataValidation>
        <x14:dataValidation type="list" allowBlank="1" showInputMessage="1" showErrorMessage="1">
          <x14:formula1>
            <xm:f>Listas!$B$2:$B$7</xm:f>
          </x14:formula1>
          <xm:sqref>D4 D10</xm:sqref>
        </x14:dataValidation>
        <x14:dataValidation type="list" allowBlank="1" showInputMessage="1" showErrorMessage="1">
          <x14:formula1>
            <xm:f>Listas!$J$2:$J$6</xm:f>
          </x14:formula1>
          <xm:sqref>AX4 AX10</xm:sqref>
        </x14:dataValidation>
        <x14:dataValidation type="list" allowBlank="1" showInputMessage="1" showErrorMessage="1">
          <x14:formula1>
            <xm:f>Listas!$C$2:$C$8</xm:f>
          </x14:formula1>
          <xm:sqref>E4 E10</xm:sqref>
        </x14:dataValidation>
        <x14:dataValidation type="list" allowBlank="1" showInputMessage="1" showErrorMessage="1">
          <x14:formula1>
            <xm:f>Listas!$G$2:$G$11</xm:f>
          </x14:formula1>
          <xm:sqref>C4 C10</xm:sqref>
        </x14:dataValidation>
        <x14:dataValidation type="list" allowBlank="1" showInputMessage="1" showErrorMessage="1">
          <x14:formula1>
            <xm:f>Listas!$I$2:$I$3</xm:f>
          </x14:formula1>
          <xm:sqref>AO4:AO13</xm:sqref>
        </x14:dataValidation>
        <x14:dataValidation type="list" allowBlank="1" showInputMessage="1" showErrorMessage="1">
          <x14:formula1>
            <xm:f>Listas!$H$2:$H$3</xm:f>
          </x14:formula1>
          <xm:sqref>AM4:AM13</xm:sqref>
        </x14:dataValidation>
        <x14:dataValidation type="list" allowBlank="1" showInputMessage="1" showErrorMessage="1">
          <x14:formula1>
            <xm:f>Listas!$F$2:$F$4</xm:f>
          </x14:formula1>
          <xm:sqref>AE4:AE13</xm:sqref>
        </x14:dataValidation>
        <x14:dataValidation type="list" allowBlank="1" showInputMessage="1" showErrorMessage="1">
          <x14:formula1>
            <xm:f>Listas!$P$2:$P$7</xm:f>
          </x14:formula1>
          <xm:sqref>Q4 Q10</xm:sqref>
        </x14:dataValidation>
        <x14:dataValidation type="list" allowBlank="1" showInputMessage="1" showErrorMessage="1">
          <x14:formula1>
            <xm:f>Listas!$O$2:$O$7</xm:f>
          </x14:formula1>
          <xm:sqref>O4 O10</xm:sqref>
        </x14:dataValidation>
        <x14:dataValidation type="list" allowBlank="1" showInputMessage="1" showErrorMessage="1">
          <x14:formula1>
            <xm:f>Listas!$N$2:$N$7</xm:f>
          </x14:formula1>
          <xm:sqref>M4 M10</xm:sqref>
        </x14:dataValidation>
        <x14:dataValidation type="list" allowBlank="1" showInputMessage="1" showErrorMessage="1">
          <x14:formula1>
            <xm:f>Listas!$Q$2:$Q$8</xm:f>
          </x14:formula1>
          <xm:sqref>J4 J10</xm:sqref>
        </x14:dataValidation>
        <x14:dataValidation type="list" allowBlank="1" showInputMessage="1" showErrorMessage="1">
          <x14:formula1>
            <xm:f>Listas!$K$2:$K$8</xm:f>
          </x14:formula1>
          <xm:sqref>S4:S13</xm:sqref>
        </x14:dataValidation>
        <x14:dataValidation type="list" allowBlank="1" showInputMessage="1" showErrorMessage="1">
          <x14:formula1>
            <xm:f>Listas!$L$2:$L$5</xm:f>
          </x14:formula1>
          <xm:sqref>T4:T10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87"/>
  <sheetViews>
    <sheetView topLeftCell="C1" zoomScale="70" zoomScaleNormal="70" workbookViewId="0">
      <pane ySplit="3" topLeftCell="A4" activePane="bottomLeft" state="frozen"/>
      <selection pane="bottomLeft" activeCell="C4" sqref="C4:C6"/>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3.109375" style="2" customWidth="1"/>
    <col min="12" max="12" width="18.33203125" style="2" customWidth="1"/>
    <col min="13" max="13" width="18.6640625" style="2" customWidth="1"/>
    <col min="14" max="14" width="3.44140625" style="2" hidden="1" customWidth="1"/>
    <col min="15" max="15" width="43.5546875" style="2" customWidth="1"/>
    <col min="16" max="16" width="3.44140625" style="2" hidden="1" customWidth="1"/>
    <col min="17" max="17" width="20.33203125" style="2" customWidth="1"/>
    <col min="18" max="18" width="3.109375" style="2" hidden="1" customWidth="1"/>
    <col min="19" max="20" width="21.88671875" style="2" customWidth="1"/>
    <col min="21" max="21" width="10.3320312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2.6640625" style="133" customWidth="1"/>
    <col min="59" max="59" width="14.88671875" style="1" customWidth="1"/>
    <col min="60" max="60" width="38.6640625" style="133" customWidth="1"/>
    <col min="61" max="61" width="14.88671875" style="1" customWidth="1"/>
    <col min="62" max="62" width="35.1093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20.2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157"/>
      <c r="AV1" s="375" t="s">
        <v>158</v>
      </c>
      <c r="AW1" s="375"/>
      <c r="AX1" s="375"/>
      <c r="AY1" s="371"/>
      <c r="AZ1" s="371"/>
      <c r="BA1" s="371"/>
      <c r="BB1" s="371"/>
      <c r="BC1" s="371"/>
      <c r="BD1" s="371"/>
      <c r="BE1" s="371"/>
      <c r="BF1" s="371"/>
      <c r="BG1" s="371"/>
      <c r="BH1" s="371"/>
      <c r="BI1" s="371"/>
      <c r="BJ1" s="371"/>
    </row>
    <row r="2" spans="1:62" ht="17.2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72"/>
    </row>
    <row r="3" spans="1:62" s="21" customFormat="1" ht="35.25" customHeight="1" x14ac:dyDescent="0.3">
      <c r="A3" s="49" t="s">
        <v>171</v>
      </c>
      <c r="B3" s="165" t="s">
        <v>125</v>
      </c>
      <c r="C3" s="165" t="s">
        <v>6</v>
      </c>
      <c r="D3" s="165" t="s">
        <v>1</v>
      </c>
      <c r="E3" s="165" t="s">
        <v>2</v>
      </c>
      <c r="F3" s="165" t="s">
        <v>172</v>
      </c>
      <c r="G3" s="358" t="s">
        <v>173</v>
      </c>
      <c r="H3" s="358"/>
      <c r="I3" s="165" t="s">
        <v>174</v>
      </c>
      <c r="J3" s="165" t="s">
        <v>16</v>
      </c>
      <c r="K3" s="165" t="s">
        <v>175</v>
      </c>
      <c r="L3" s="165" t="s">
        <v>176</v>
      </c>
      <c r="M3" s="165" t="s">
        <v>13</v>
      </c>
      <c r="N3" s="165" t="s">
        <v>151</v>
      </c>
      <c r="O3" s="165" t="s">
        <v>14</v>
      </c>
      <c r="P3" s="165" t="s">
        <v>151</v>
      </c>
      <c r="Q3" s="165" t="s">
        <v>15</v>
      </c>
      <c r="R3" s="165" t="s">
        <v>151</v>
      </c>
      <c r="S3" s="165" t="s">
        <v>177</v>
      </c>
      <c r="T3" s="165" t="s">
        <v>11</v>
      </c>
      <c r="U3" s="26" t="s">
        <v>178</v>
      </c>
      <c r="V3" s="20" t="s">
        <v>179</v>
      </c>
      <c r="W3" s="26" t="s">
        <v>151</v>
      </c>
      <c r="X3" s="20" t="s">
        <v>180</v>
      </c>
      <c r="Y3" s="26" t="s">
        <v>151</v>
      </c>
      <c r="Z3" s="20" t="s">
        <v>181</v>
      </c>
      <c r="AA3" s="20" t="s">
        <v>151</v>
      </c>
      <c r="AB3" s="20" t="s">
        <v>182</v>
      </c>
      <c r="AC3" s="359"/>
      <c r="AD3" s="359"/>
      <c r="AE3" s="158" t="s">
        <v>5</v>
      </c>
      <c r="AF3" s="29" t="s">
        <v>183</v>
      </c>
      <c r="AG3" s="158" t="s">
        <v>184</v>
      </c>
      <c r="AH3" s="158" t="s">
        <v>183</v>
      </c>
      <c r="AI3" s="359"/>
      <c r="AJ3" s="158" t="s">
        <v>185</v>
      </c>
      <c r="AK3" s="359" t="s">
        <v>186</v>
      </c>
      <c r="AL3" s="359"/>
      <c r="AM3" s="359" t="s">
        <v>7</v>
      </c>
      <c r="AN3" s="359"/>
      <c r="AO3" s="359" t="s">
        <v>8</v>
      </c>
      <c r="AP3" s="359"/>
      <c r="AQ3" s="158" t="s">
        <v>187</v>
      </c>
      <c r="AR3" s="359" t="s">
        <v>127</v>
      </c>
      <c r="AS3" s="359"/>
      <c r="AT3" s="158" t="s">
        <v>188</v>
      </c>
      <c r="AU3" s="359"/>
      <c r="AV3" s="359"/>
      <c r="AW3" s="359"/>
      <c r="AX3" s="359"/>
      <c r="AY3" s="373"/>
      <c r="AZ3" s="373"/>
      <c r="BA3" s="373"/>
      <c r="BB3" s="373"/>
      <c r="BC3" s="373"/>
      <c r="BD3" s="373"/>
      <c r="BE3" s="156" t="s">
        <v>189</v>
      </c>
      <c r="BF3" s="156" t="s">
        <v>190</v>
      </c>
      <c r="BG3" s="156" t="s">
        <v>189</v>
      </c>
      <c r="BH3" s="156" t="s">
        <v>190</v>
      </c>
      <c r="BI3" s="156" t="s">
        <v>189</v>
      </c>
      <c r="BJ3" s="156" t="s">
        <v>190</v>
      </c>
    </row>
    <row r="4" spans="1:62" ht="103.5" customHeight="1" x14ac:dyDescent="0.3">
      <c r="A4" s="347" t="s">
        <v>240</v>
      </c>
      <c r="B4" s="349" t="s">
        <v>103</v>
      </c>
      <c r="C4" s="349" t="s">
        <v>89</v>
      </c>
      <c r="D4" s="349" t="s">
        <v>12</v>
      </c>
      <c r="E4" s="349" t="s">
        <v>34</v>
      </c>
      <c r="F4" s="349" t="s">
        <v>1459</v>
      </c>
      <c r="G4" s="349" t="s">
        <v>1578</v>
      </c>
      <c r="H4" s="349" t="s">
        <v>1460</v>
      </c>
      <c r="I4" s="349" t="s">
        <v>1461</v>
      </c>
      <c r="J4" s="349" t="s">
        <v>63</v>
      </c>
      <c r="K4" s="349">
        <v>3</v>
      </c>
      <c r="L4" s="353">
        <f>IF(J4="Diaria",+(K4/360),IF(J4="Mensual",+(K4/12),IF(J4="Bimestral",+(K4/6),IF(J4="Trimestral",+(K4/4),IF(J4="Semestral",+(K4/2),IF(J4="Anual",+(K4/1),""))))))</f>
        <v>0.25</v>
      </c>
      <c r="M4" s="349" t="s">
        <v>29</v>
      </c>
      <c r="N4" s="34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49" t="s">
        <v>61</v>
      </c>
      <c r="P4" s="34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49" t="s">
        <v>70</v>
      </c>
      <c r="R4" s="34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43" t="s">
        <v>57</v>
      </c>
      <c r="T4" s="343" t="s">
        <v>70</v>
      </c>
      <c r="U4" s="343">
        <f>+MAX(N4,P4,R4)</f>
        <v>0.6</v>
      </c>
      <c r="V4" s="339" t="str">
        <f>IF(L4&lt;=20%,"Muy baja",IF(L4&lt;=40%,"Baja",IF(L4&lt;=60%,"Media",IF(L4&lt;=80%,"Alta",IF(L4&lt;=100%,"Muy alta",IF(L4&gt;=100%,"Muy alta",""))))))</f>
        <v>Baja</v>
      </c>
      <c r="W4" s="341">
        <v>0.4</v>
      </c>
      <c r="X4" s="339" t="str">
        <f>IF(U4=20%,"Leve",IF(U4=40%,"Menor",IF(U4=60%,"Moderado",IF(U4=80%,"Mayor",IF(U4=100%,"Catastrófico","")))))</f>
        <v>Moderado</v>
      </c>
      <c r="Y4" s="341">
        <v>0.6</v>
      </c>
      <c r="Z4" s="343" t="s">
        <v>53</v>
      </c>
      <c r="AA4" s="341">
        <f>IF(Z4="Bajo",25%,IF(Z4="Moderado",50%,IF(Z4="Alto",75%,IF(Z4="Extremo",100%,""))))</f>
        <v>0.5</v>
      </c>
      <c r="AB4" s="529" t="s">
        <v>1462</v>
      </c>
      <c r="AC4" s="74" t="s">
        <v>1463</v>
      </c>
      <c r="AD4" s="72" t="s">
        <v>1464</v>
      </c>
      <c r="AE4" s="72" t="s">
        <v>54</v>
      </c>
      <c r="AF4" s="30">
        <f>IF(AE4="Preventivo",25%,IF(AE4="Detectivo",15%,IF(AE4="Correctivo",10%,"")))</f>
        <v>0.25</v>
      </c>
      <c r="AG4" s="153" t="s">
        <v>199</v>
      </c>
      <c r="AH4" s="30">
        <f t="shared" ref="AH4:AH12" si="0">IF(AG4="Manual",15%,IF(AG4="Automático",25%,""))</f>
        <v>0.15</v>
      </c>
      <c r="AI4" s="30">
        <f t="shared" ref="AI4:AI12" si="1">+AH4+AF4</f>
        <v>0.4</v>
      </c>
      <c r="AJ4" s="153" t="s">
        <v>200</v>
      </c>
      <c r="AK4" s="150" t="s">
        <v>191</v>
      </c>
      <c r="AL4" s="60" t="s">
        <v>1465</v>
      </c>
      <c r="AM4" s="150" t="s">
        <v>23</v>
      </c>
      <c r="AN4" s="153" t="s">
        <v>1466</v>
      </c>
      <c r="AO4" s="153" t="s">
        <v>40</v>
      </c>
      <c r="AP4" s="153" t="s">
        <v>1467</v>
      </c>
      <c r="AQ4" s="153" t="s">
        <v>1468</v>
      </c>
      <c r="AR4" s="153" t="s">
        <v>204</v>
      </c>
      <c r="AS4" s="153" t="s">
        <v>1469</v>
      </c>
      <c r="AT4" s="153" t="s">
        <v>206</v>
      </c>
      <c r="AU4" s="153">
        <f>+AI4*AA4</f>
        <v>0.2</v>
      </c>
      <c r="AV4" s="171">
        <f>+AA4-AU4</f>
        <v>0.3</v>
      </c>
      <c r="AW4" s="343" t="str">
        <f>+IF(C4="Corrupción","Moderado",IF(AV6&lt;=25%,"Bajo",IF(AV6&lt;=50%,"Moderado",IF(AV6&lt;=75%,"Alto",IF(AV6&gt;75%,"Extremo","")))))</f>
        <v>Bajo</v>
      </c>
      <c r="AX4" s="343" t="s">
        <v>41</v>
      </c>
      <c r="AY4" s="70">
        <v>1</v>
      </c>
      <c r="AZ4" s="17" t="s">
        <v>1470</v>
      </c>
      <c r="BA4" s="174" t="s">
        <v>1471</v>
      </c>
      <c r="BB4" s="177">
        <v>44197</v>
      </c>
      <c r="BC4" s="177">
        <v>44561</v>
      </c>
      <c r="BD4" s="75" t="s">
        <v>1472</v>
      </c>
      <c r="BE4" s="132">
        <v>44439</v>
      </c>
      <c r="BF4" s="136" t="s">
        <v>1473</v>
      </c>
      <c r="BG4" s="35">
        <v>44500</v>
      </c>
      <c r="BH4" s="136" t="s">
        <v>1474</v>
      </c>
      <c r="BI4" s="35">
        <v>44561</v>
      </c>
      <c r="BJ4" s="35"/>
    </row>
    <row r="5" spans="1:62" ht="87" customHeight="1" x14ac:dyDescent="0.3">
      <c r="A5" s="376"/>
      <c r="B5" s="355"/>
      <c r="C5" s="355"/>
      <c r="D5" s="355"/>
      <c r="E5" s="355"/>
      <c r="F5" s="355"/>
      <c r="G5" s="355"/>
      <c r="H5" s="355"/>
      <c r="I5" s="355"/>
      <c r="J5" s="355"/>
      <c r="K5" s="355"/>
      <c r="L5" s="357"/>
      <c r="M5" s="355"/>
      <c r="N5" s="355"/>
      <c r="O5" s="355"/>
      <c r="P5" s="355"/>
      <c r="Q5" s="355"/>
      <c r="R5" s="355"/>
      <c r="S5" s="356"/>
      <c r="T5" s="356"/>
      <c r="U5" s="356"/>
      <c r="V5" s="369"/>
      <c r="W5" s="367"/>
      <c r="X5" s="369"/>
      <c r="Y5" s="367"/>
      <c r="Z5" s="356"/>
      <c r="AA5" s="367"/>
      <c r="AB5" s="368"/>
      <c r="AC5" s="73" t="s">
        <v>1475</v>
      </c>
      <c r="AD5" s="71" t="s">
        <v>1476</v>
      </c>
      <c r="AE5" s="71" t="s">
        <v>54</v>
      </c>
      <c r="AF5" s="41">
        <f t="shared" ref="AF5:AF6" si="2">IF(AE5="Preventivo",25%,IF(AE5="Detectivo",15%,IF(AE5="Correctivo",10%,"")))</f>
        <v>0.25</v>
      </c>
      <c r="AG5" s="154" t="s">
        <v>199</v>
      </c>
      <c r="AH5" s="41">
        <f t="shared" si="0"/>
        <v>0.15</v>
      </c>
      <c r="AI5" s="41">
        <f t="shared" si="1"/>
        <v>0.4</v>
      </c>
      <c r="AJ5" s="154" t="s">
        <v>200</v>
      </c>
      <c r="AK5" s="151" t="s">
        <v>191</v>
      </c>
      <c r="AL5" s="51" t="s">
        <v>1477</v>
      </c>
      <c r="AM5" s="151" t="s">
        <v>23</v>
      </c>
      <c r="AN5" s="154" t="s">
        <v>1466</v>
      </c>
      <c r="AO5" s="154" t="s">
        <v>40</v>
      </c>
      <c r="AP5" s="154" t="s">
        <v>1467</v>
      </c>
      <c r="AQ5" s="154" t="s">
        <v>1478</v>
      </c>
      <c r="AR5" s="154" t="s">
        <v>204</v>
      </c>
      <c r="AS5" s="154" t="s">
        <v>1479</v>
      </c>
      <c r="AT5" s="154" t="s">
        <v>206</v>
      </c>
      <c r="AU5" s="154">
        <f>+AV4*AI5</f>
        <v>0.12</v>
      </c>
      <c r="AV5" s="42">
        <f>+AV4-AU5</f>
        <v>0.18</v>
      </c>
      <c r="AW5" s="356"/>
      <c r="AX5" s="356"/>
      <c r="AY5" s="69">
        <v>2</v>
      </c>
      <c r="AZ5" s="467" t="s">
        <v>1480</v>
      </c>
      <c r="BA5" s="467" t="s">
        <v>1471</v>
      </c>
      <c r="BB5" s="473">
        <v>44197</v>
      </c>
      <c r="BC5" s="473">
        <v>44561</v>
      </c>
      <c r="BD5" s="467" t="s">
        <v>1481</v>
      </c>
      <c r="BE5" s="488">
        <v>44439</v>
      </c>
      <c r="BF5" s="490" t="s">
        <v>1482</v>
      </c>
      <c r="BG5" s="519">
        <v>44500</v>
      </c>
      <c r="BH5" s="490" t="s">
        <v>1483</v>
      </c>
      <c r="BI5" s="519">
        <v>44561</v>
      </c>
      <c r="BJ5" s="521"/>
    </row>
    <row r="6" spans="1:62" ht="72" customHeight="1" x14ac:dyDescent="0.3">
      <c r="A6" s="348"/>
      <c r="B6" s="350"/>
      <c r="C6" s="350"/>
      <c r="D6" s="350"/>
      <c r="E6" s="350"/>
      <c r="F6" s="350"/>
      <c r="G6" s="350"/>
      <c r="H6" s="350"/>
      <c r="I6" s="350"/>
      <c r="J6" s="350"/>
      <c r="K6" s="350"/>
      <c r="L6" s="354"/>
      <c r="M6" s="350"/>
      <c r="N6" s="350"/>
      <c r="O6" s="350"/>
      <c r="P6" s="350"/>
      <c r="Q6" s="350"/>
      <c r="R6" s="350"/>
      <c r="S6" s="344"/>
      <c r="T6" s="344"/>
      <c r="U6" s="344"/>
      <c r="V6" s="340"/>
      <c r="W6" s="342"/>
      <c r="X6" s="340"/>
      <c r="Y6" s="342"/>
      <c r="Z6" s="344"/>
      <c r="AA6" s="342"/>
      <c r="AB6" s="346"/>
      <c r="AC6" s="96" t="s">
        <v>1484</v>
      </c>
      <c r="AD6" s="38" t="s">
        <v>1485</v>
      </c>
      <c r="AE6" s="38" t="s">
        <v>54</v>
      </c>
      <c r="AF6" s="47">
        <f t="shared" si="2"/>
        <v>0.25</v>
      </c>
      <c r="AG6" s="155" t="s">
        <v>199</v>
      </c>
      <c r="AH6" s="47">
        <f t="shared" si="0"/>
        <v>0.15</v>
      </c>
      <c r="AI6" s="47">
        <f t="shared" si="1"/>
        <v>0.4</v>
      </c>
      <c r="AJ6" s="155" t="s">
        <v>200</v>
      </c>
      <c r="AK6" s="152" t="s">
        <v>191</v>
      </c>
      <c r="AL6" s="58" t="s">
        <v>1486</v>
      </c>
      <c r="AM6" s="152" t="s">
        <v>23</v>
      </c>
      <c r="AN6" s="155" t="s">
        <v>1487</v>
      </c>
      <c r="AO6" s="155" t="s">
        <v>24</v>
      </c>
      <c r="AP6" s="155" t="s">
        <v>63</v>
      </c>
      <c r="AQ6" s="155" t="s">
        <v>1468</v>
      </c>
      <c r="AR6" s="155" t="s">
        <v>204</v>
      </c>
      <c r="AS6" s="155" t="s">
        <v>1488</v>
      </c>
      <c r="AT6" s="155" t="s">
        <v>206</v>
      </c>
      <c r="AU6" s="155">
        <f>+AV5*AI6</f>
        <v>7.1999999999999995E-2</v>
      </c>
      <c r="AV6" s="172">
        <f>+AV5-AU6</f>
        <v>0.108</v>
      </c>
      <c r="AW6" s="344"/>
      <c r="AX6" s="344"/>
      <c r="AY6" s="170">
        <v>3</v>
      </c>
      <c r="AZ6" s="486"/>
      <c r="BA6" s="486"/>
      <c r="BB6" s="465"/>
      <c r="BC6" s="465"/>
      <c r="BD6" s="486"/>
      <c r="BE6" s="518"/>
      <c r="BF6" s="492"/>
      <c r="BG6" s="520"/>
      <c r="BH6" s="492"/>
      <c r="BI6" s="520"/>
      <c r="BJ6" s="520"/>
    </row>
    <row r="7" spans="1:62" ht="120" customHeight="1" x14ac:dyDescent="0.3">
      <c r="A7" s="347" t="s">
        <v>240</v>
      </c>
      <c r="B7" s="349" t="s">
        <v>103</v>
      </c>
      <c r="C7" s="349" t="s">
        <v>89</v>
      </c>
      <c r="D7" s="349" t="s">
        <v>12</v>
      </c>
      <c r="E7" s="349" t="s">
        <v>34</v>
      </c>
      <c r="F7" s="349" t="s">
        <v>1489</v>
      </c>
      <c r="G7" s="349" t="s">
        <v>1625</v>
      </c>
      <c r="H7" s="349" t="s">
        <v>1491</v>
      </c>
      <c r="I7" s="349" t="s">
        <v>1492</v>
      </c>
      <c r="J7" s="349" t="s">
        <v>86</v>
      </c>
      <c r="K7" s="349">
        <v>3</v>
      </c>
      <c r="L7" s="353">
        <f>IF(J7="Diaria",+(K7/360),IF(J7="Mensual",+(K7/12),IF(J7="Bimestral",+(K7/6),IF(J7="Trimestral",+(K7/4),IF(J7="Semestral",+(K7/2),IF(J7="Anual",+(K7/1),""))))))</f>
        <v>0.75</v>
      </c>
      <c r="M7" s="349" t="s">
        <v>60</v>
      </c>
      <c r="N7" s="349">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349" t="s">
        <v>61</v>
      </c>
      <c r="P7" s="349">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349" t="s">
        <v>70</v>
      </c>
      <c r="R7" s="349">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43" t="s">
        <v>70</v>
      </c>
      <c r="T7" s="343" t="s">
        <v>58</v>
      </c>
      <c r="U7" s="343">
        <f>+MAX(N7,P7,R7)</f>
        <v>0.6</v>
      </c>
      <c r="V7" s="339" t="str">
        <f>IF(L7&lt;=20%,"Muy baja",IF(L7&lt;=40%,"Baja",IF(L7&lt;=60%,"Media",IF(L7&lt;=80%,"Alta",IF(L7&lt;=100%,"Muy alta",IF(L7&gt;=100%,"Muy alta",""))))))</f>
        <v>Alta</v>
      </c>
      <c r="W7" s="341">
        <v>0.8</v>
      </c>
      <c r="X7" s="339" t="str">
        <f>IF(U7=20%,"Leve",IF(U7=40%,"Menor",IF(U7=60%,"Moderado",IF(U7=80%,"Mayor",IF(U7=100%,"Catastrófico","")))))</f>
        <v>Moderado</v>
      </c>
      <c r="Y7" s="341">
        <v>0.6</v>
      </c>
      <c r="Z7" s="343" t="s">
        <v>153</v>
      </c>
      <c r="AA7" s="341">
        <f>IF(Z7="Bajo",25%,IF(Z7="Moderado",50%,IF(Z7="Alto",75%,IF(Z7="Extremo",100%,""))))</f>
        <v>0.75</v>
      </c>
      <c r="AB7" s="529" t="s">
        <v>1493</v>
      </c>
      <c r="AC7" s="74" t="s">
        <v>1494</v>
      </c>
      <c r="AD7" s="72" t="s">
        <v>1495</v>
      </c>
      <c r="AE7" s="72" t="s">
        <v>54</v>
      </c>
      <c r="AF7" s="30">
        <f>IF(AE7="Preventivo",25%,IF(AE7="Detectivo",15%,IF(AE7="Correctivo",10%,"")))</f>
        <v>0.25</v>
      </c>
      <c r="AG7" s="153" t="s">
        <v>199</v>
      </c>
      <c r="AH7" s="30">
        <f t="shared" si="0"/>
        <v>0.15</v>
      </c>
      <c r="AI7" s="30">
        <f t="shared" si="1"/>
        <v>0.4</v>
      </c>
      <c r="AJ7" s="153" t="s">
        <v>200</v>
      </c>
      <c r="AK7" s="150" t="s">
        <v>191</v>
      </c>
      <c r="AL7" s="60" t="s">
        <v>1477</v>
      </c>
      <c r="AM7" s="150" t="s">
        <v>23</v>
      </c>
      <c r="AN7" s="153" t="s">
        <v>1496</v>
      </c>
      <c r="AO7" s="153" t="s">
        <v>24</v>
      </c>
      <c r="AP7" s="153" t="s">
        <v>63</v>
      </c>
      <c r="AQ7" s="153" t="s">
        <v>1497</v>
      </c>
      <c r="AR7" s="153" t="s">
        <v>204</v>
      </c>
      <c r="AS7" s="153" t="s">
        <v>1471</v>
      </c>
      <c r="AT7" s="153" t="s">
        <v>206</v>
      </c>
      <c r="AU7" s="153">
        <f>+AI7*AA7</f>
        <v>0.30000000000000004</v>
      </c>
      <c r="AV7" s="171">
        <f>+AA7-AU7</f>
        <v>0.44999999999999996</v>
      </c>
      <c r="AW7" s="343" t="str">
        <f>+IF(C7="Corrupción","Moderado",IF(AV8&lt;=25%,"Bajo",IF(AV8&lt;=50%,"Moderado",IF(AV8&lt;=75%,"Alto",IF(AV8&gt;75%,"Extremo","")))))</f>
        <v>Moderado</v>
      </c>
      <c r="AX7" s="343" t="s">
        <v>41</v>
      </c>
      <c r="AY7" s="70">
        <v>1</v>
      </c>
      <c r="AZ7" s="17" t="s">
        <v>1498</v>
      </c>
      <c r="BA7" s="174" t="s">
        <v>1471</v>
      </c>
      <c r="BB7" s="177">
        <v>44197</v>
      </c>
      <c r="BC7" s="177">
        <v>44561</v>
      </c>
      <c r="BD7" s="75" t="s">
        <v>1499</v>
      </c>
      <c r="BE7" s="132">
        <v>44439</v>
      </c>
      <c r="BF7" s="136" t="s">
        <v>1500</v>
      </c>
      <c r="BG7" s="35">
        <v>44500</v>
      </c>
      <c r="BH7" s="136" t="s">
        <v>1501</v>
      </c>
      <c r="BI7" s="35">
        <v>44561</v>
      </c>
      <c r="BJ7" s="35"/>
    </row>
    <row r="8" spans="1:62" ht="87" customHeight="1" x14ac:dyDescent="0.3">
      <c r="A8" s="506"/>
      <c r="B8" s="507"/>
      <c r="C8" s="507"/>
      <c r="D8" s="507"/>
      <c r="E8" s="507"/>
      <c r="F8" s="507"/>
      <c r="G8" s="507"/>
      <c r="H8" s="507"/>
      <c r="I8" s="507"/>
      <c r="J8" s="507"/>
      <c r="K8" s="507"/>
      <c r="L8" s="528"/>
      <c r="M8" s="507"/>
      <c r="N8" s="507"/>
      <c r="O8" s="507"/>
      <c r="P8" s="507"/>
      <c r="Q8" s="507"/>
      <c r="R8" s="507"/>
      <c r="S8" s="496"/>
      <c r="T8" s="496"/>
      <c r="U8" s="496"/>
      <c r="V8" s="505"/>
      <c r="W8" s="495"/>
      <c r="X8" s="505"/>
      <c r="Y8" s="495"/>
      <c r="Z8" s="496"/>
      <c r="AA8" s="495"/>
      <c r="AB8" s="510"/>
      <c r="AC8" s="103" t="s">
        <v>1502</v>
      </c>
      <c r="AD8" s="61" t="s">
        <v>1503</v>
      </c>
      <c r="AE8" s="61" t="s">
        <v>54</v>
      </c>
      <c r="AF8" s="62">
        <f t="shared" ref="AF8:AF11" si="3">IF(AE8="Preventivo",25%,IF(AE8="Detectivo",15%,IF(AE8="Correctivo",10%,"")))</f>
        <v>0.25</v>
      </c>
      <c r="AG8" s="101" t="s">
        <v>199</v>
      </c>
      <c r="AH8" s="62">
        <f t="shared" si="0"/>
        <v>0.15</v>
      </c>
      <c r="AI8" s="62">
        <f t="shared" si="1"/>
        <v>0.4</v>
      </c>
      <c r="AJ8" s="101" t="s">
        <v>200</v>
      </c>
      <c r="AK8" s="168" t="s">
        <v>240</v>
      </c>
      <c r="AL8" s="95"/>
      <c r="AM8" s="168" t="s">
        <v>23</v>
      </c>
      <c r="AN8" s="101" t="s">
        <v>1504</v>
      </c>
      <c r="AO8" s="101" t="s">
        <v>40</v>
      </c>
      <c r="AP8" s="101" t="s">
        <v>1505</v>
      </c>
      <c r="AQ8" s="101" t="s">
        <v>1506</v>
      </c>
      <c r="AR8" s="101" t="s">
        <v>204</v>
      </c>
      <c r="AS8" s="101" t="s">
        <v>1471</v>
      </c>
      <c r="AT8" s="101" t="s">
        <v>206</v>
      </c>
      <c r="AU8" s="101">
        <f>+AV7*AI8</f>
        <v>0.18</v>
      </c>
      <c r="AV8" s="63">
        <f>+AV7-AU8</f>
        <v>0.26999999999999996</v>
      </c>
      <c r="AW8" s="496"/>
      <c r="AX8" s="496"/>
      <c r="AY8" s="104">
        <v>2</v>
      </c>
      <c r="AZ8" s="91" t="s">
        <v>1507</v>
      </c>
      <c r="BA8" s="93" t="s">
        <v>1471</v>
      </c>
      <c r="BB8" s="94">
        <v>44197</v>
      </c>
      <c r="BC8" s="94">
        <v>44561</v>
      </c>
      <c r="BD8" s="102" t="s">
        <v>1508</v>
      </c>
      <c r="BE8" s="132">
        <v>44439</v>
      </c>
      <c r="BF8" s="136" t="s">
        <v>1509</v>
      </c>
      <c r="BG8" s="35">
        <v>44500</v>
      </c>
      <c r="BH8" s="136" t="s">
        <v>1510</v>
      </c>
      <c r="BI8" s="35">
        <v>44561</v>
      </c>
      <c r="BJ8" s="66"/>
    </row>
    <row r="9" spans="1:62" ht="82.8" x14ac:dyDescent="0.3">
      <c r="A9" s="526" t="s">
        <v>240</v>
      </c>
      <c r="B9" s="466" t="s">
        <v>103</v>
      </c>
      <c r="C9" s="466" t="s">
        <v>89</v>
      </c>
      <c r="D9" s="466" t="s">
        <v>12</v>
      </c>
      <c r="E9" s="349" t="s">
        <v>34</v>
      </c>
      <c r="F9" s="349" t="s">
        <v>1511</v>
      </c>
      <c r="G9" s="349" t="s">
        <v>1626</v>
      </c>
      <c r="H9" s="466" t="s">
        <v>1513</v>
      </c>
      <c r="I9" s="466" t="s">
        <v>1514</v>
      </c>
      <c r="J9" s="466" t="s">
        <v>96</v>
      </c>
      <c r="K9" s="466">
        <v>1</v>
      </c>
      <c r="L9" s="353">
        <f>IF(J9="Diaria",+(K9/360),IF(J9="Mensual",+(K9/12),IF(J9="Bimestral",+(K9/6),IF(J9="Trimestral",+(K9/4),IF(J9="Semestral",+(K9/2),IF(J9="Anual",+(K9/1),""))))))</f>
        <v>1</v>
      </c>
      <c r="M9" s="349" t="s">
        <v>29</v>
      </c>
      <c r="N9" s="349">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49" t="s">
        <v>61</v>
      </c>
      <c r="P9" s="349">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466" t="s">
        <v>70</v>
      </c>
      <c r="R9" s="34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522" t="s">
        <v>57</v>
      </c>
      <c r="T9" s="343" t="s">
        <v>58</v>
      </c>
      <c r="U9" s="343">
        <f>+MAX(N9,P9,R9)</f>
        <v>0.6</v>
      </c>
      <c r="V9" s="339" t="str">
        <f>IF(L9&lt;=20%,"Muy baja",IF(L9&lt;=40%,"Baja",IF(L9&lt;=60%,"Media",IF(L9&lt;=80%,"Alta",IF(L9&lt;=100%,"Muy alta",IF(L9&gt;=100%,"Muy alta",""))))))</f>
        <v>Muy alta</v>
      </c>
      <c r="W9" s="97"/>
      <c r="X9" s="339" t="str">
        <f>IF(U9=20%,"Leve",IF(U9=40%,"Menor",IF(U9=60%,"Moderado",IF(U9=80%,"Mayor",IF(U9=100%,"Catastrófico","")))))</f>
        <v>Moderado</v>
      </c>
      <c r="Y9" s="97"/>
      <c r="Z9" s="343" t="s">
        <v>153</v>
      </c>
      <c r="AA9" s="341">
        <f>IF(Z9="Bajo",25%,IF(Z9="Moderado",50%,IF(Z9="Alto",75%,IF(Z9="Extremo",100%,""))))</f>
        <v>0.75</v>
      </c>
      <c r="AB9" s="479"/>
      <c r="AC9" s="74" t="s">
        <v>1475</v>
      </c>
      <c r="AD9" s="72" t="s">
        <v>1476</v>
      </c>
      <c r="AE9" s="72" t="s">
        <v>54</v>
      </c>
      <c r="AF9" s="30">
        <f t="shared" si="3"/>
        <v>0.25</v>
      </c>
      <c r="AG9" s="153" t="s">
        <v>199</v>
      </c>
      <c r="AH9" s="30">
        <f t="shared" si="0"/>
        <v>0.15</v>
      </c>
      <c r="AI9" s="30">
        <f t="shared" si="1"/>
        <v>0.4</v>
      </c>
      <c r="AJ9" s="148" t="s">
        <v>200</v>
      </c>
      <c r="AK9" s="150" t="s">
        <v>191</v>
      </c>
      <c r="AL9" s="60" t="s">
        <v>1477</v>
      </c>
      <c r="AM9" s="150" t="s">
        <v>23</v>
      </c>
      <c r="AN9" s="153" t="s">
        <v>1466</v>
      </c>
      <c r="AO9" s="153" t="s">
        <v>40</v>
      </c>
      <c r="AP9" s="153" t="s">
        <v>1467</v>
      </c>
      <c r="AQ9" s="153" t="s">
        <v>1478</v>
      </c>
      <c r="AR9" s="153" t="s">
        <v>204</v>
      </c>
      <c r="AS9" s="153" t="s">
        <v>1471</v>
      </c>
      <c r="AT9" s="148" t="s">
        <v>206</v>
      </c>
      <c r="AU9" s="148">
        <f>+AI9*AA9</f>
        <v>0.30000000000000004</v>
      </c>
      <c r="AV9" s="171">
        <f>+AA9-AU9</f>
        <v>0.44999999999999996</v>
      </c>
      <c r="AW9" s="343" t="str">
        <f>+IF(C9="Corrupción","Moderado",IF(AV10&lt;=25%,"Bajo",IF(AV10&lt;=50%,"Moderado",IF(AV10&lt;=75%,"Alto",IF(AV10&gt;75%,"Extremo","")))))</f>
        <v>Moderado</v>
      </c>
      <c r="AX9" s="343" t="s">
        <v>41</v>
      </c>
      <c r="AY9" s="98">
        <v>1</v>
      </c>
      <c r="AZ9" s="17" t="s">
        <v>1498</v>
      </c>
      <c r="BA9" s="174" t="s">
        <v>1471</v>
      </c>
      <c r="BB9" s="177">
        <v>44197</v>
      </c>
      <c r="BC9" s="177">
        <v>44561</v>
      </c>
      <c r="BD9" s="75" t="s">
        <v>1499</v>
      </c>
      <c r="BE9" s="132">
        <v>44439</v>
      </c>
      <c r="BF9" s="136"/>
      <c r="BG9" s="35">
        <v>44500</v>
      </c>
      <c r="BH9" s="136" t="s">
        <v>1501</v>
      </c>
      <c r="BI9" s="35">
        <v>44561</v>
      </c>
      <c r="BJ9" s="18"/>
    </row>
    <row r="10" spans="1:62" ht="72" x14ac:dyDescent="0.3">
      <c r="A10" s="527"/>
      <c r="B10" s="454"/>
      <c r="C10" s="454"/>
      <c r="D10" s="454"/>
      <c r="E10" s="350"/>
      <c r="F10" s="350"/>
      <c r="G10" s="507"/>
      <c r="H10" s="454"/>
      <c r="I10" s="454"/>
      <c r="J10" s="454"/>
      <c r="K10" s="454"/>
      <c r="L10" s="354"/>
      <c r="M10" s="350"/>
      <c r="N10" s="350"/>
      <c r="O10" s="350"/>
      <c r="P10" s="350"/>
      <c r="Q10" s="454"/>
      <c r="R10" s="350"/>
      <c r="S10" s="523"/>
      <c r="T10" s="344"/>
      <c r="U10" s="344"/>
      <c r="V10" s="340"/>
      <c r="W10" s="99"/>
      <c r="X10" s="340"/>
      <c r="Y10" s="99"/>
      <c r="Z10" s="344"/>
      <c r="AA10" s="342"/>
      <c r="AB10" s="480"/>
      <c r="AC10" s="96" t="s">
        <v>1463</v>
      </c>
      <c r="AD10" s="116" t="s">
        <v>1515</v>
      </c>
      <c r="AE10" s="38" t="s">
        <v>54</v>
      </c>
      <c r="AF10" s="47">
        <f t="shared" si="3"/>
        <v>0.25</v>
      </c>
      <c r="AG10" s="155" t="s">
        <v>199</v>
      </c>
      <c r="AH10" s="47">
        <f t="shared" si="0"/>
        <v>0.15</v>
      </c>
      <c r="AI10" s="47">
        <f t="shared" si="1"/>
        <v>0.4</v>
      </c>
      <c r="AJ10" s="116" t="s">
        <v>200</v>
      </c>
      <c r="AK10" s="152" t="s">
        <v>191</v>
      </c>
      <c r="AL10" s="116" t="s">
        <v>1516</v>
      </c>
      <c r="AM10" s="152" t="s">
        <v>23</v>
      </c>
      <c r="AN10" s="116" t="s">
        <v>1517</v>
      </c>
      <c r="AO10" s="155" t="s">
        <v>40</v>
      </c>
      <c r="AP10" s="155" t="s">
        <v>1467</v>
      </c>
      <c r="AQ10" s="155" t="s">
        <v>1518</v>
      </c>
      <c r="AR10" s="155" t="s">
        <v>204</v>
      </c>
      <c r="AS10" s="155" t="s">
        <v>1471</v>
      </c>
      <c r="AT10" s="116" t="s">
        <v>206</v>
      </c>
      <c r="AU10" s="116">
        <f>+AV9*AI10</f>
        <v>0.18</v>
      </c>
      <c r="AV10" s="172">
        <f>+AV9-AU10</f>
        <v>0.26999999999999996</v>
      </c>
      <c r="AW10" s="344"/>
      <c r="AX10" s="496"/>
      <c r="AY10" s="100">
        <v>2</v>
      </c>
      <c r="AZ10" s="14" t="s">
        <v>1519</v>
      </c>
      <c r="BA10" s="57" t="s">
        <v>1471</v>
      </c>
      <c r="BB10" s="178">
        <v>44197</v>
      </c>
      <c r="BC10" s="178">
        <v>44561</v>
      </c>
      <c r="BD10" s="56" t="s">
        <v>1520</v>
      </c>
      <c r="BE10" s="132">
        <v>44439</v>
      </c>
      <c r="BF10" s="136" t="s">
        <v>1521</v>
      </c>
      <c r="BG10" s="35">
        <v>44500</v>
      </c>
      <c r="BH10" s="136" t="s">
        <v>1522</v>
      </c>
      <c r="BI10" s="35">
        <v>44561</v>
      </c>
      <c r="BJ10" s="15"/>
    </row>
    <row r="11" spans="1:62" ht="82.8" x14ac:dyDescent="0.3">
      <c r="A11" s="526" t="s">
        <v>240</v>
      </c>
      <c r="B11" s="466" t="s">
        <v>103</v>
      </c>
      <c r="C11" s="466" t="s">
        <v>55</v>
      </c>
      <c r="D11" s="466" t="s">
        <v>76</v>
      </c>
      <c r="E11" s="349" t="s">
        <v>77</v>
      </c>
      <c r="F11" s="349" t="s">
        <v>1523</v>
      </c>
      <c r="G11" s="349" t="s">
        <v>1627</v>
      </c>
      <c r="H11" s="466" t="s">
        <v>1525</v>
      </c>
      <c r="I11" s="466" t="s">
        <v>1526</v>
      </c>
      <c r="J11" s="466" t="s">
        <v>96</v>
      </c>
      <c r="K11" s="466">
        <v>1</v>
      </c>
      <c r="L11" s="353">
        <f>IF(J11="Diaria",+(K11/360),IF(J11="Mensual",+(K11/12),IF(J11="Bimestral",+(K11/6),IF(J11="Trimestral",+(K11/4),IF(J11="Semestral",+(K11/2),IF(J11="Anual",+(K11/1),""))))))</f>
        <v>1</v>
      </c>
      <c r="M11" s="349" t="s">
        <v>29</v>
      </c>
      <c r="N11" s="34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49" t="s">
        <v>61</v>
      </c>
      <c r="P11" s="34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466" t="s">
        <v>70</v>
      </c>
      <c r="R11" s="34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22" t="s">
        <v>57</v>
      </c>
      <c r="T11" s="524" t="s">
        <v>27</v>
      </c>
      <c r="U11" s="343">
        <f>+MAX(N11,P11,R11)</f>
        <v>0.6</v>
      </c>
      <c r="V11" s="339" t="str">
        <f>IF(L11&lt;=20%,"Muy baja",IF(L11&lt;=40%,"Baja",IF(L11&lt;=60%,"Media",IF(L11&lt;=80%,"Alta",IF(L11&lt;=100%,"Muy alta",IF(L11&gt;=100%,"Muy alta",""))))))</f>
        <v>Muy alta</v>
      </c>
      <c r="W11" s="97"/>
      <c r="X11" s="339" t="str">
        <f>IF(U11=20%,"Leve",IF(U11=40%,"Menor",IF(U11=60%,"Moderado",IF(U11=80%,"Mayor",IF(U11=100%,"Catastrófico","")))))</f>
        <v>Moderado</v>
      </c>
      <c r="Y11" s="97"/>
      <c r="Z11" s="343" t="s">
        <v>153</v>
      </c>
      <c r="AA11" s="341">
        <f>IF(Z11="Bajo",25%,IF(Z11="Moderado",50%,IF(Z11="Alto",75%,IF(Z11="Extremo",100%,""))))</f>
        <v>0.75</v>
      </c>
      <c r="AB11" s="479"/>
      <c r="AC11" s="74" t="s">
        <v>1463</v>
      </c>
      <c r="AD11" s="72" t="s">
        <v>1476</v>
      </c>
      <c r="AE11" s="148" t="s">
        <v>54</v>
      </c>
      <c r="AF11" s="30">
        <f t="shared" si="3"/>
        <v>0.25</v>
      </c>
      <c r="AG11" s="97" t="s">
        <v>199</v>
      </c>
      <c r="AH11" s="30">
        <f t="shared" si="0"/>
        <v>0.15</v>
      </c>
      <c r="AI11" s="30">
        <f t="shared" si="1"/>
        <v>0.4</v>
      </c>
      <c r="AJ11" s="148" t="s">
        <v>200</v>
      </c>
      <c r="AK11" s="150" t="s">
        <v>191</v>
      </c>
      <c r="AL11" s="60" t="s">
        <v>1477</v>
      </c>
      <c r="AM11" s="150" t="s">
        <v>23</v>
      </c>
      <c r="AN11" s="153" t="s">
        <v>1466</v>
      </c>
      <c r="AO11" s="153" t="s">
        <v>40</v>
      </c>
      <c r="AP11" s="153" t="s">
        <v>1467</v>
      </c>
      <c r="AQ11" s="153" t="s">
        <v>1478</v>
      </c>
      <c r="AR11" s="153" t="s">
        <v>204</v>
      </c>
      <c r="AS11" s="153" t="s">
        <v>1471</v>
      </c>
      <c r="AT11" s="148" t="s">
        <v>206</v>
      </c>
      <c r="AU11" s="148">
        <f>+AI11*AA11</f>
        <v>0.30000000000000004</v>
      </c>
      <c r="AV11" s="171">
        <f>+AA11-AU11</f>
        <v>0.44999999999999996</v>
      </c>
      <c r="AW11" s="343" t="str">
        <f>+IF(C11="Corrupción","Moderado",IF(AV12&lt;=25%,"Bajo",IF(AV12&lt;=50%,"Moderado",IF(AV12&lt;=75%,"Alto",IF(AV12&gt;75%,"Extremo","")))))</f>
        <v>Moderado</v>
      </c>
      <c r="AX11" s="343" t="s">
        <v>41</v>
      </c>
      <c r="AY11" s="98">
        <v>1</v>
      </c>
      <c r="AZ11" s="17" t="s">
        <v>1498</v>
      </c>
      <c r="BA11" s="174" t="s">
        <v>1471</v>
      </c>
      <c r="BB11" s="177">
        <v>44197</v>
      </c>
      <c r="BC11" s="177">
        <v>44561</v>
      </c>
      <c r="BD11" s="75" t="s">
        <v>1499</v>
      </c>
      <c r="BE11" s="132">
        <v>44439</v>
      </c>
      <c r="BF11" s="136" t="s">
        <v>1482</v>
      </c>
      <c r="BG11" s="35">
        <v>44500</v>
      </c>
      <c r="BH11" s="136" t="s">
        <v>1482</v>
      </c>
      <c r="BI11" s="35">
        <v>44561</v>
      </c>
      <c r="BJ11" s="18"/>
    </row>
    <row r="12" spans="1:62" ht="86.4" x14ac:dyDescent="0.3">
      <c r="A12" s="527"/>
      <c r="B12" s="454"/>
      <c r="C12" s="454"/>
      <c r="D12" s="454"/>
      <c r="E12" s="350"/>
      <c r="F12" s="350"/>
      <c r="G12" s="350"/>
      <c r="H12" s="454"/>
      <c r="I12" s="454"/>
      <c r="J12" s="454"/>
      <c r="K12" s="454"/>
      <c r="L12" s="354"/>
      <c r="M12" s="350"/>
      <c r="N12" s="350"/>
      <c r="O12" s="350"/>
      <c r="P12" s="350"/>
      <c r="Q12" s="454"/>
      <c r="R12" s="350"/>
      <c r="S12" s="523"/>
      <c r="T12" s="525"/>
      <c r="U12" s="344"/>
      <c r="V12" s="340"/>
      <c r="W12" s="99"/>
      <c r="X12" s="340"/>
      <c r="Y12" s="99"/>
      <c r="Z12" s="344"/>
      <c r="AA12" s="342"/>
      <c r="AB12" s="480"/>
      <c r="AC12" s="116" t="s">
        <v>1527</v>
      </c>
      <c r="AD12" s="116" t="s">
        <v>1528</v>
      </c>
      <c r="AE12" s="116" t="s">
        <v>54</v>
      </c>
      <c r="AF12" s="47">
        <f>IF(AE12="Preventivo",25%,IF(AE12="Detectivo",15%,IF(AE12="Correctivo",10%,"")))</f>
        <v>0.25</v>
      </c>
      <c r="AG12" s="99" t="s">
        <v>199</v>
      </c>
      <c r="AH12" s="47">
        <f t="shared" si="0"/>
        <v>0.15</v>
      </c>
      <c r="AI12" s="47">
        <f t="shared" si="1"/>
        <v>0.4</v>
      </c>
      <c r="AJ12" s="116" t="s">
        <v>200</v>
      </c>
      <c r="AK12" s="152" t="s">
        <v>191</v>
      </c>
      <c r="AL12" s="116" t="s">
        <v>1529</v>
      </c>
      <c r="AM12" s="152" t="s">
        <v>23</v>
      </c>
      <c r="AN12" s="116" t="s">
        <v>1530</v>
      </c>
      <c r="AO12" s="155" t="s">
        <v>40</v>
      </c>
      <c r="AP12" s="155" t="s">
        <v>1467</v>
      </c>
      <c r="AQ12" s="116" t="s">
        <v>1531</v>
      </c>
      <c r="AR12" s="155" t="s">
        <v>204</v>
      </c>
      <c r="AS12" s="116" t="s">
        <v>1532</v>
      </c>
      <c r="AT12" s="116" t="s">
        <v>206</v>
      </c>
      <c r="AU12" s="116">
        <f>+AV11*AI12</f>
        <v>0.18</v>
      </c>
      <c r="AV12" s="172">
        <f>+AV11-AU12</f>
        <v>0.26999999999999996</v>
      </c>
      <c r="AW12" s="344"/>
      <c r="AX12" s="496"/>
      <c r="AY12" s="100">
        <v>2</v>
      </c>
      <c r="AZ12" s="100" t="s">
        <v>1533</v>
      </c>
      <c r="BA12" s="173" t="s">
        <v>1534</v>
      </c>
      <c r="BB12" s="178">
        <v>44197</v>
      </c>
      <c r="BC12" s="178">
        <v>44561</v>
      </c>
      <c r="BD12" s="116"/>
      <c r="BE12" s="132">
        <v>44439</v>
      </c>
      <c r="BF12" s="136" t="s">
        <v>1535</v>
      </c>
      <c r="BG12" s="35">
        <v>44500</v>
      </c>
      <c r="BH12" s="136" t="s">
        <v>1536</v>
      </c>
      <c r="BI12" s="35">
        <v>44561</v>
      </c>
      <c r="BJ12" s="15"/>
    </row>
    <row r="13" spans="1:62" x14ac:dyDescent="0.3">
      <c r="W13" s="27"/>
      <c r="Y13" s="27"/>
      <c r="AF13" s="27"/>
      <c r="AG13" s="27"/>
      <c r="AH13" s="27"/>
      <c r="AI13" s="27"/>
      <c r="AV13" s="31"/>
    </row>
    <row r="14" spans="1:62" x14ac:dyDescent="0.3">
      <c r="W14" s="27"/>
      <c r="Y14" s="27"/>
      <c r="AF14" s="27"/>
      <c r="AG14" s="27"/>
      <c r="AH14" s="27"/>
      <c r="AI14" s="27"/>
      <c r="AV14" s="31"/>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sheetData>
  <sheetProtection formatCells="0" formatColumns="0" formatRows="0"/>
  <autoFilter ref="A1:BJ1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150">
    <mergeCell ref="G3:H3"/>
    <mergeCell ref="AK3:AL3"/>
    <mergeCell ref="AM3:AN3"/>
    <mergeCell ref="L4:L6"/>
    <mergeCell ref="K4:K6"/>
    <mergeCell ref="J4:J6"/>
    <mergeCell ref="I4:I6"/>
    <mergeCell ref="H4:H6"/>
    <mergeCell ref="G4:G6"/>
    <mergeCell ref="AC2:AC3"/>
    <mergeCell ref="AD2:AD3"/>
    <mergeCell ref="AE2:AH2"/>
    <mergeCell ref="AI2:AI3"/>
    <mergeCell ref="Z4:Z6"/>
    <mergeCell ref="X4:X6"/>
    <mergeCell ref="V4:V6"/>
    <mergeCell ref="U4:U6"/>
    <mergeCell ref="P4:P6"/>
    <mergeCell ref="R4:R6"/>
    <mergeCell ref="A1:T2"/>
    <mergeCell ref="AC1:AT1"/>
    <mergeCell ref="A4:A6"/>
    <mergeCell ref="AU2:AW3"/>
    <mergeCell ref="AX2:AX3"/>
    <mergeCell ref="E4:E6"/>
    <mergeCell ref="D4:D6"/>
    <mergeCell ref="BC5:BC6"/>
    <mergeCell ref="BD5:BD6"/>
    <mergeCell ref="AJ2:AT2"/>
    <mergeCell ref="BD2:BD3"/>
    <mergeCell ref="BE2:BJ2"/>
    <mergeCell ref="U1:AB2"/>
    <mergeCell ref="O4:O6"/>
    <mergeCell ref="M4:M6"/>
    <mergeCell ref="N4:N6"/>
    <mergeCell ref="AY2:AZ3"/>
    <mergeCell ref="BC2:BC3"/>
    <mergeCell ref="BA2:BA3"/>
    <mergeCell ref="BB2:BB3"/>
    <mergeCell ref="AX4:AX6"/>
    <mergeCell ref="AO3:AP3"/>
    <mergeCell ref="AR3:AS3"/>
    <mergeCell ref="T4:T6"/>
    <mergeCell ref="AA4:AA6"/>
    <mergeCell ref="AV1:AX1"/>
    <mergeCell ref="AY1:BJ1"/>
    <mergeCell ref="Z7:Z8"/>
    <mergeCell ref="AA7:AA8"/>
    <mergeCell ref="AB7:AB8"/>
    <mergeCell ref="AW4:AW6"/>
    <mergeCell ref="S7:S8"/>
    <mergeCell ref="T7:T8"/>
    <mergeCell ref="U7:U8"/>
    <mergeCell ref="V7:V8"/>
    <mergeCell ref="W7:W8"/>
    <mergeCell ref="W4:W6"/>
    <mergeCell ref="Y4:Y6"/>
    <mergeCell ref="S4:S6"/>
    <mergeCell ref="AB4:AB6"/>
    <mergeCell ref="X7:X8"/>
    <mergeCell ref="Y7:Y8"/>
    <mergeCell ref="A7:A8"/>
    <mergeCell ref="B7:B8"/>
    <mergeCell ref="C7:C8"/>
    <mergeCell ref="F4:F6"/>
    <mergeCell ref="N7:N8"/>
    <mergeCell ref="O7:O8"/>
    <mergeCell ref="P7:P8"/>
    <mergeCell ref="Q7:Q8"/>
    <mergeCell ref="R7:R8"/>
    <mergeCell ref="I7:I8"/>
    <mergeCell ref="J7:J8"/>
    <mergeCell ref="K7:K8"/>
    <mergeCell ref="L7:L8"/>
    <mergeCell ref="M7:M8"/>
    <mergeCell ref="Q4:Q6"/>
    <mergeCell ref="D7:D8"/>
    <mergeCell ref="E7:E8"/>
    <mergeCell ref="F7:F8"/>
    <mergeCell ref="G7:G8"/>
    <mergeCell ref="H7:H8"/>
    <mergeCell ref="C4:C6"/>
    <mergeCell ref="B4:B6"/>
    <mergeCell ref="F9:F10"/>
    <mergeCell ref="G9:G10"/>
    <mergeCell ref="H9:H10"/>
    <mergeCell ref="I9:I10"/>
    <mergeCell ref="J9:J10"/>
    <mergeCell ref="A9:A10"/>
    <mergeCell ref="B9:B10"/>
    <mergeCell ref="C9:C10"/>
    <mergeCell ref="D9:D10"/>
    <mergeCell ref="E9:E10"/>
    <mergeCell ref="J11:J12"/>
    <mergeCell ref="K11:K12"/>
    <mergeCell ref="L11:L12"/>
    <mergeCell ref="M11:M12"/>
    <mergeCell ref="O11:O12"/>
    <mergeCell ref="Q11:Q12"/>
    <mergeCell ref="V9:V10"/>
    <mergeCell ref="X9:X10"/>
    <mergeCell ref="Z9:Z10"/>
    <mergeCell ref="M9:M10"/>
    <mergeCell ref="O9:O10"/>
    <mergeCell ref="Q9:Q10"/>
    <mergeCell ref="S9:S10"/>
    <mergeCell ref="T9:T10"/>
    <mergeCell ref="K9:K10"/>
    <mergeCell ref="L9:L10"/>
    <mergeCell ref="A11:A12"/>
    <mergeCell ref="B11:B12"/>
    <mergeCell ref="C11:C12"/>
    <mergeCell ref="D11:D12"/>
    <mergeCell ref="E11:E12"/>
    <mergeCell ref="F11:F12"/>
    <mergeCell ref="G11:G12"/>
    <mergeCell ref="H11:H12"/>
    <mergeCell ref="I11:I12"/>
    <mergeCell ref="AA9:AA10"/>
    <mergeCell ref="AA11:AA12"/>
    <mergeCell ref="U9:U10"/>
    <mergeCell ref="U11:U12"/>
    <mergeCell ref="N9:N10"/>
    <mergeCell ref="N11:N12"/>
    <mergeCell ref="P9:P10"/>
    <mergeCell ref="P11:P12"/>
    <mergeCell ref="R9:R10"/>
    <mergeCell ref="R11:R12"/>
    <mergeCell ref="S11:S12"/>
    <mergeCell ref="T11:T12"/>
    <mergeCell ref="V11:V12"/>
    <mergeCell ref="X11:X12"/>
    <mergeCell ref="Z11:Z12"/>
    <mergeCell ref="BE5:BE6"/>
    <mergeCell ref="BG5:BG6"/>
    <mergeCell ref="BI5:BI6"/>
    <mergeCell ref="BJ5:BJ6"/>
    <mergeCell ref="BH5:BH6"/>
    <mergeCell ref="BF5:BF6"/>
    <mergeCell ref="AB11:AB12"/>
    <mergeCell ref="AW11:AW12"/>
    <mergeCell ref="AX11:AX12"/>
    <mergeCell ref="AX9:AX10"/>
    <mergeCell ref="AB9:AB10"/>
    <mergeCell ref="AW9:AW10"/>
    <mergeCell ref="AW7:AW8"/>
    <mergeCell ref="AX7:AX8"/>
    <mergeCell ref="AZ5:AZ6"/>
    <mergeCell ref="BA5:BA6"/>
    <mergeCell ref="BB5:BB6"/>
  </mergeCells>
  <conditionalFormatting sqref="AR4">
    <cfRule type="containsText" dxfId="1383" priority="628" operator="containsText" text="BAJA">
      <formula>NOT(ISERROR(SEARCH("BAJA",AR4)))</formula>
    </cfRule>
    <cfRule type="containsText" dxfId="1382" priority="629" operator="containsText" text="MEDIA">
      <formula>NOT(ISERROR(SEARCH("MEDIA",AR4)))</formula>
    </cfRule>
    <cfRule type="containsText" dxfId="1381" priority="630" operator="containsText" text="ALTA">
      <formula>NOT(ISERROR(SEARCH("ALTA",AR4)))</formula>
    </cfRule>
  </conditionalFormatting>
  <conditionalFormatting sqref="AJ4:AK6">
    <cfRule type="containsText" dxfId="1380" priority="625" operator="containsText" text="BAJA">
      <formula>NOT(ISERROR(SEARCH("BAJA",AJ4)))</formula>
    </cfRule>
    <cfRule type="containsText" dxfId="1379" priority="626" operator="containsText" text="MEDIA">
      <formula>NOT(ISERROR(SEARCH("MEDIA",AJ4)))</formula>
    </cfRule>
    <cfRule type="containsText" dxfId="1378" priority="627" operator="containsText" text="ALTA">
      <formula>NOT(ISERROR(SEARCH("ALTA",AJ4)))</formula>
    </cfRule>
  </conditionalFormatting>
  <conditionalFormatting sqref="AX4 Y4">
    <cfRule type="cellIs" dxfId="1377" priority="579" operator="equal">
      <formula>100%</formula>
    </cfRule>
    <cfRule type="cellIs" dxfId="1376" priority="580" operator="equal">
      <formula>80%</formula>
    </cfRule>
    <cfRule type="cellIs" dxfId="1375" priority="581" operator="equal">
      <formula>60%</formula>
    </cfRule>
    <cfRule type="cellIs" dxfId="1374" priority="582" operator="equal">
      <formula>40%</formula>
    </cfRule>
    <cfRule type="cellIs" dxfId="1373" priority="583" operator="equal">
      <formula>0.2</formula>
    </cfRule>
    <cfRule type="containsText" dxfId="1372" priority="597" operator="containsText" text="Extremo">
      <formula>NOT(ISERROR(SEARCH("Extremo",Y4)))</formula>
    </cfRule>
    <cfRule type="containsText" dxfId="1371" priority="598" operator="containsText" text="Alto">
      <formula>NOT(ISERROR(SEARCH("Alto",Y4)))</formula>
    </cfRule>
    <cfRule type="containsText" dxfId="1370" priority="599" operator="containsText" text="Bajo">
      <formula>NOT(ISERROR(SEARCH("Bajo",Y4)))</formula>
    </cfRule>
    <cfRule type="containsText" dxfId="1369" priority="610" operator="containsText" text="Catastrófico">
      <formula>NOT(ISERROR(SEARCH("Catastrófico",Y4)))</formula>
    </cfRule>
    <cfRule type="containsText" dxfId="1368" priority="611" operator="containsText" text="Mayor">
      <formula>NOT(ISERROR(SEARCH("Mayor",Y4)))</formula>
    </cfRule>
    <cfRule type="containsText" dxfId="1367" priority="612" operator="containsText" text="Moderado">
      <formula>NOT(ISERROR(SEARCH("Moderado",Y4)))</formula>
    </cfRule>
    <cfRule type="containsText" dxfId="1366" priority="613" operator="containsText" text="Menor">
      <formula>NOT(ISERROR(SEARCH("Menor",Y4)))</formula>
    </cfRule>
    <cfRule type="containsText" dxfId="1365" priority="614" operator="containsText" text="Leve">
      <formula>NOT(ISERROR(SEARCH("Leve",Y4)))</formula>
    </cfRule>
    <cfRule type="containsText" dxfId="1364" priority="620" operator="containsText" text="Muy a">
      <formula>NOT(ISERROR(SEARCH("Muy a",Y4)))</formula>
    </cfRule>
    <cfRule type="containsText" dxfId="1363" priority="621" operator="containsText" text="Muy b">
      <formula>NOT(ISERROR(SEARCH("Muy b",Y4)))</formula>
    </cfRule>
    <cfRule type="containsText" dxfId="1362" priority="622" operator="containsText" text="Baja">
      <formula>NOT(ISERROR(SEARCH("Baja",Y4)))</formula>
    </cfRule>
    <cfRule type="containsText" dxfId="1361" priority="623" operator="containsText" text="Media">
      <formula>NOT(ISERROR(SEARCH("Media",Y4)))</formula>
    </cfRule>
    <cfRule type="containsText" dxfId="1360" priority="624" operator="containsText" text="Alta">
      <formula>NOT(ISERROR(SEARCH("Alta",Y4)))</formula>
    </cfRule>
  </conditionalFormatting>
  <conditionalFormatting sqref="V4">
    <cfRule type="containsText" dxfId="1359" priority="615" operator="containsText" text="Muy a">
      <formula>NOT(ISERROR(SEARCH("Muy a",V4)))</formula>
    </cfRule>
    <cfRule type="containsText" dxfId="1358" priority="616" operator="containsText" text="Muy b">
      <formula>NOT(ISERROR(SEARCH("Muy b",V4)))</formula>
    </cfRule>
    <cfRule type="containsText" dxfId="1357" priority="617" operator="containsText" text="Baja">
      <formula>NOT(ISERROR(SEARCH("Baja",V4)))</formula>
    </cfRule>
    <cfRule type="containsText" dxfId="1356" priority="618" operator="containsText" text="Media">
      <formula>NOT(ISERROR(SEARCH("Media",V4)))</formula>
    </cfRule>
    <cfRule type="containsText" dxfId="1355" priority="619" operator="containsText" text="Alta">
      <formula>NOT(ISERROR(SEARCH("Alta",V4)))</formula>
    </cfRule>
  </conditionalFormatting>
  <conditionalFormatting sqref="X4">
    <cfRule type="containsText" dxfId="1354" priority="600" operator="containsText" text="Catastrófico">
      <formula>NOT(ISERROR(SEARCH("Catastrófico",X4)))</formula>
    </cfRule>
    <cfRule type="containsText" dxfId="1353" priority="601" operator="containsText" text="Mayor">
      <formula>NOT(ISERROR(SEARCH("Mayor",X4)))</formula>
    </cfRule>
    <cfRule type="containsText" dxfId="1352" priority="602" operator="containsText" text="Moderado">
      <formula>NOT(ISERROR(SEARCH("Moderado",X4)))</formula>
    </cfRule>
    <cfRule type="containsText" dxfId="1351" priority="603" operator="containsText" text="Menor">
      <formula>NOT(ISERROR(SEARCH("Menor",X4)))</formula>
    </cfRule>
    <cfRule type="containsText" dxfId="1350" priority="604" operator="containsText" text="Leve">
      <formula>NOT(ISERROR(SEARCH("Leve",X4)))</formula>
    </cfRule>
    <cfRule type="containsText" dxfId="1349" priority="605" operator="containsText" text="Muy a">
      <formula>NOT(ISERROR(SEARCH("Muy a",X4)))</formula>
    </cfRule>
    <cfRule type="containsText" dxfId="1348" priority="606" operator="containsText" text="Muy b">
      <formula>NOT(ISERROR(SEARCH("Muy b",X4)))</formula>
    </cfRule>
    <cfRule type="containsText" dxfId="1347" priority="607" operator="containsText" text="Baja">
      <formula>NOT(ISERROR(SEARCH("Baja",X4)))</formula>
    </cfRule>
    <cfRule type="containsText" dxfId="1346" priority="608" operator="containsText" text="Media">
      <formula>NOT(ISERROR(SEARCH("Media",X4)))</formula>
    </cfRule>
    <cfRule type="containsText" dxfId="1345" priority="609" operator="containsText" text="Alta">
      <formula>NOT(ISERROR(SEARCH("Alta",X4)))</formula>
    </cfRule>
  </conditionalFormatting>
  <conditionalFormatting sqref="Z4">
    <cfRule type="containsText" dxfId="1344" priority="584" operator="containsText" text="Extremo">
      <formula>NOT(ISERROR(SEARCH("Extremo",Z4)))</formula>
    </cfRule>
    <cfRule type="containsText" dxfId="1343" priority="585" operator="containsText" text="Alto">
      <formula>NOT(ISERROR(SEARCH("Alto",Z4)))</formula>
    </cfRule>
    <cfRule type="containsText" dxfId="1342" priority="586" operator="containsText" text="Bajo">
      <formula>NOT(ISERROR(SEARCH("Bajo",Z4)))</formula>
    </cfRule>
    <cfRule type="containsText" dxfId="1341" priority="587" operator="containsText" text="Catastrófico">
      <formula>NOT(ISERROR(SEARCH("Catastrófico",Z4)))</formula>
    </cfRule>
    <cfRule type="containsText" dxfId="1340" priority="588" operator="containsText" text="Mayor">
      <formula>NOT(ISERROR(SEARCH("Mayor",Z4)))</formula>
    </cfRule>
    <cfRule type="containsText" dxfId="1339" priority="589" operator="containsText" text="Moderado">
      <formula>NOT(ISERROR(SEARCH("Moderado",Z4)))</formula>
    </cfRule>
    <cfRule type="containsText" dxfId="1338" priority="590" operator="containsText" text="Menor">
      <formula>NOT(ISERROR(SEARCH("Menor",Z4)))</formula>
    </cfRule>
    <cfRule type="containsText" dxfId="1337" priority="591" operator="containsText" text="Leve">
      <formula>NOT(ISERROR(SEARCH("Leve",Z4)))</formula>
    </cfRule>
    <cfRule type="containsText" dxfId="1336" priority="592" operator="containsText" text="Muy a">
      <formula>NOT(ISERROR(SEARCH("Muy a",Z4)))</formula>
    </cfRule>
    <cfRule type="containsText" dxfId="1335" priority="593" operator="containsText" text="Muy b">
      <formula>NOT(ISERROR(SEARCH("Muy b",Z4)))</formula>
    </cfRule>
    <cfRule type="containsText" dxfId="1334" priority="594" operator="containsText" text="Baja">
      <formula>NOT(ISERROR(SEARCH("Baja",Z4)))</formula>
    </cfRule>
    <cfRule type="containsText" dxfId="1333" priority="595" operator="containsText" text="Media">
      <formula>NOT(ISERROR(SEARCH("Media",Z4)))</formula>
    </cfRule>
    <cfRule type="containsText" dxfId="1332" priority="596" operator="containsText" text="Alta">
      <formula>NOT(ISERROR(SEARCH("Alta",Z4)))</formula>
    </cfRule>
  </conditionalFormatting>
  <conditionalFormatting sqref="W4">
    <cfRule type="cellIs" dxfId="1331" priority="561" operator="equal">
      <formula>100%</formula>
    </cfRule>
    <cfRule type="cellIs" dxfId="1330" priority="562" operator="equal">
      <formula>80%</formula>
    </cfRule>
    <cfRule type="cellIs" dxfId="1329" priority="563" operator="equal">
      <formula>60%</formula>
    </cfRule>
    <cfRule type="cellIs" dxfId="1328" priority="564" operator="equal">
      <formula>40%</formula>
    </cfRule>
    <cfRule type="cellIs" dxfId="1327" priority="565" operator="equal">
      <formula>0.2</formula>
    </cfRule>
    <cfRule type="containsText" dxfId="1326" priority="566" operator="containsText" text="Extremo">
      <formula>NOT(ISERROR(SEARCH("Extremo",W4)))</formula>
    </cfRule>
    <cfRule type="containsText" dxfId="1325" priority="567" operator="containsText" text="Alto">
      <formula>NOT(ISERROR(SEARCH("Alto",W4)))</formula>
    </cfRule>
    <cfRule type="containsText" dxfId="1324" priority="568" operator="containsText" text="Bajo">
      <formula>NOT(ISERROR(SEARCH("Bajo",W4)))</formula>
    </cfRule>
    <cfRule type="containsText" dxfId="1323" priority="569" operator="containsText" text="Catastrófico">
      <formula>NOT(ISERROR(SEARCH("Catastrófico",W4)))</formula>
    </cfRule>
    <cfRule type="containsText" dxfId="1322" priority="570" operator="containsText" text="Mayor">
      <formula>NOT(ISERROR(SEARCH("Mayor",W4)))</formula>
    </cfRule>
    <cfRule type="containsText" dxfId="1321" priority="571" operator="containsText" text="Moderado">
      <formula>NOT(ISERROR(SEARCH("Moderado",W4)))</formula>
    </cfRule>
    <cfRule type="containsText" dxfId="1320" priority="572" operator="containsText" text="Menor">
      <formula>NOT(ISERROR(SEARCH("Menor",W4)))</formula>
    </cfRule>
    <cfRule type="containsText" dxfId="1319" priority="573" operator="containsText" text="Leve">
      <formula>NOT(ISERROR(SEARCH("Leve",W4)))</formula>
    </cfRule>
    <cfRule type="containsText" dxfId="1318" priority="574" operator="containsText" text="Muy a">
      <formula>NOT(ISERROR(SEARCH("Muy a",W4)))</formula>
    </cfRule>
    <cfRule type="containsText" dxfId="1317" priority="575" operator="containsText" text="Muy b">
      <formula>NOT(ISERROR(SEARCH("Muy b",W4)))</formula>
    </cfRule>
    <cfRule type="containsText" dxfId="1316" priority="576" operator="containsText" text="Baja">
      <formula>NOT(ISERROR(SEARCH("Baja",W4)))</formula>
    </cfRule>
    <cfRule type="containsText" dxfId="1315" priority="577" operator="containsText" text="Media">
      <formula>NOT(ISERROR(SEARCH("Media",W4)))</formula>
    </cfRule>
    <cfRule type="containsText" dxfId="1314" priority="578" operator="containsText" text="Alta">
      <formula>NOT(ISERROR(SEARCH("Alta",W4)))</formula>
    </cfRule>
  </conditionalFormatting>
  <conditionalFormatting sqref="AA4">
    <cfRule type="cellIs" dxfId="1313" priority="544" operator="equal">
      <formula>100%</formula>
    </cfRule>
    <cfRule type="cellIs" dxfId="1312" priority="545" operator="equal">
      <formula>75%</formula>
    </cfRule>
    <cfRule type="cellIs" dxfId="1311" priority="546" operator="equal">
      <formula>50%</formula>
    </cfRule>
    <cfRule type="cellIs" dxfId="1310" priority="547" operator="equal">
      <formula>25%</formula>
    </cfRule>
    <cfRule type="containsText" dxfId="1309" priority="548" operator="containsText" text="Extremo">
      <formula>NOT(ISERROR(SEARCH("Extremo",AA4)))</formula>
    </cfRule>
    <cfRule type="containsText" dxfId="1308" priority="549" operator="containsText" text="Alto">
      <formula>NOT(ISERROR(SEARCH("Alto",AA4)))</formula>
    </cfRule>
    <cfRule type="containsText" dxfId="1307" priority="550" operator="containsText" text="Bajo">
      <formula>NOT(ISERROR(SEARCH("Bajo",AA4)))</formula>
    </cfRule>
    <cfRule type="containsText" dxfId="1306" priority="551" operator="containsText" text="Catastrófico">
      <formula>NOT(ISERROR(SEARCH("Catastrófico",AA4)))</formula>
    </cfRule>
    <cfRule type="containsText" dxfId="1305" priority="552" operator="containsText" text="Mayor">
      <formula>NOT(ISERROR(SEARCH("Mayor",AA4)))</formula>
    </cfRule>
    <cfRule type="containsText" dxfId="1304" priority="553" operator="containsText" text="Moderado">
      <formula>NOT(ISERROR(SEARCH("Moderado",AA4)))</formula>
    </cfRule>
    <cfRule type="containsText" dxfId="1303" priority="554" operator="containsText" text="Menor">
      <formula>NOT(ISERROR(SEARCH("Menor",AA4)))</formula>
    </cfRule>
    <cfRule type="containsText" dxfId="1302" priority="555" operator="containsText" text="Leve">
      <formula>NOT(ISERROR(SEARCH("Leve",AA4)))</formula>
    </cfRule>
    <cfRule type="containsText" dxfId="1301" priority="556" operator="containsText" text="Muy a">
      <formula>NOT(ISERROR(SEARCH("Muy a",AA4)))</formula>
    </cfRule>
    <cfRule type="containsText" dxfId="1300" priority="557" operator="containsText" text="Muy b">
      <formula>NOT(ISERROR(SEARCH("Muy b",AA4)))</formula>
    </cfRule>
    <cfRule type="containsText" dxfId="1299" priority="558" operator="containsText" text="Baja">
      <formula>NOT(ISERROR(SEARCH("Baja",AA4)))</formula>
    </cfRule>
    <cfRule type="containsText" dxfId="1298" priority="559" operator="containsText" text="Media">
      <formula>NOT(ISERROR(SEARCH("Media",AA4)))</formula>
    </cfRule>
    <cfRule type="containsText" dxfId="1297" priority="560" operator="containsText" text="Alta">
      <formula>NOT(ISERROR(SEARCH("Alta",AA4)))</formula>
    </cfRule>
  </conditionalFormatting>
  <conditionalFormatting sqref="AU4">
    <cfRule type="containsText" dxfId="1296" priority="541" operator="containsText" text="BAJA">
      <formula>NOT(ISERROR(SEARCH("BAJA",AU4)))</formula>
    </cfRule>
    <cfRule type="containsText" dxfId="1295" priority="542" operator="containsText" text="MEDIA">
      <formula>NOT(ISERROR(SEARCH("MEDIA",AU4)))</formula>
    </cfRule>
    <cfRule type="containsText" dxfId="1294" priority="543" operator="containsText" text="ALTA">
      <formula>NOT(ISERROR(SEARCH("ALTA",AU4)))</formula>
    </cfRule>
  </conditionalFormatting>
  <conditionalFormatting sqref="AU5:AU6">
    <cfRule type="containsText" dxfId="1293" priority="538" operator="containsText" text="BAJA">
      <formula>NOT(ISERROR(SEARCH("BAJA",AU5)))</formula>
    </cfRule>
    <cfRule type="containsText" dxfId="1292" priority="539" operator="containsText" text="MEDIA">
      <formula>NOT(ISERROR(SEARCH("MEDIA",AU5)))</formula>
    </cfRule>
    <cfRule type="containsText" dxfId="1291" priority="540" operator="containsText" text="ALTA">
      <formula>NOT(ISERROR(SEARCH("ALTA",AU5)))</formula>
    </cfRule>
  </conditionalFormatting>
  <conditionalFormatting sqref="AW4">
    <cfRule type="cellIs" dxfId="1290" priority="520" operator="equal">
      <formula>100%</formula>
    </cfRule>
    <cfRule type="cellIs" dxfId="1289" priority="521" operator="equal">
      <formula>80%</formula>
    </cfRule>
    <cfRule type="cellIs" dxfId="1288" priority="522" operator="equal">
      <formula>60%</formula>
    </cfRule>
    <cfRule type="cellIs" dxfId="1287" priority="523" operator="equal">
      <formula>40%</formula>
    </cfRule>
    <cfRule type="cellIs" dxfId="1286" priority="524" operator="equal">
      <formula>0.2</formula>
    </cfRule>
    <cfRule type="containsText" dxfId="1285" priority="525" operator="containsText" text="Extremo">
      <formula>NOT(ISERROR(SEARCH("Extremo",AW4)))</formula>
    </cfRule>
    <cfRule type="containsText" dxfId="1284" priority="526" operator="containsText" text="Alto">
      <formula>NOT(ISERROR(SEARCH("Alto",AW4)))</formula>
    </cfRule>
    <cfRule type="containsText" dxfId="1283" priority="527" operator="containsText" text="Bajo">
      <formula>NOT(ISERROR(SEARCH("Bajo",AW4)))</formula>
    </cfRule>
    <cfRule type="containsText" dxfId="1282" priority="528" operator="containsText" text="Catastrófico">
      <formula>NOT(ISERROR(SEARCH("Catastrófico",AW4)))</formula>
    </cfRule>
    <cfRule type="containsText" dxfId="1281" priority="529" operator="containsText" text="Mayor">
      <formula>NOT(ISERROR(SEARCH("Mayor",AW4)))</formula>
    </cfRule>
    <cfRule type="containsText" dxfId="1280" priority="530" operator="containsText" text="Moderado">
      <formula>NOT(ISERROR(SEARCH("Moderado",AW4)))</formula>
    </cfRule>
    <cfRule type="containsText" dxfId="1279" priority="531" operator="containsText" text="Menor">
      <formula>NOT(ISERROR(SEARCH("Menor",AW4)))</formula>
    </cfRule>
    <cfRule type="containsText" dxfId="1278" priority="532" operator="containsText" text="Leve">
      <formula>NOT(ISERROR(SEARCH("Leve",AW4)))</formula>
    </cfRule>
    <cfRule type="containsText" dxfId="1277" priority="533" operator="containsText" text="Muy a">
      <formula>NOT(ISERROR(SEARCH("Muy a",AW4)))</formula>
    </cfRule>
    <cfRule type="containsText" dxfId="1276" priority="534" operator="containsText" text="Muy b">
      <formula>NOT(ISERROR(SEARCH("Muy b",AW4)))</formula>
    </cfRule>
    <cfRule type="containsText" dxfId="1275" priority="535" operator="containsText" text="Baja">
      <formula>NOT(ISERROR(SEARCH("Baja",AW4)))</formula>
    </cfRule>
    <cfRule type="containsText" dxfId="1274" priority="536" operator="containsText" text="Media">
      <formula>NOT(ISERROR(SEARCH("Media",AW4)))</formula>
    </cfRule>
    <cfRule type="containsText" dxfId="1273" priority="537" operator="containsText" text="Alta">
      <formula>NOT(ISERROR(SEARCH("Alta",AW4)))</formula>
    </cfRule>
  </conditionalFormatting>
  <conditionalFormatting sqref="AV4">
    <cfRule type="cellIs" dxfId="1272" priority="513" operator="greaterThan">
      <formula>75%</formula>
    </cfRule>
    <cfRule type="cellIs" dxfId="1271" priority="514" operator="between">
      <formula>51%</formula>
      <formula>75%</formula>
    </cfRule>
    <cfRule type="cellIs" dxfId="1270" priority="515" operator="between">
      <formula>26%</formula>
      <formula>50%</formula>
    </cfRule>
    <cfRule type="cellIs" dxfId="1269" priority="516" operator="between">
      <formula>0%</formula>
      <formula>25%</formula>
    </cfRule>
    <cfRule type="containsText" dxfId="1268" priority="517" operator="containsText" text="BAJA">
      <formula>NOT(ISERROR(SEARCH("BAJA",AV4)))</formula>
    </cfRule>
    <cfRule type="containsText" dxfId="1267" priority="518" operator="containsText" text="MEDIA">
      <formula>NOT(ISERROR(SEARCH("MEDIA",AV4)))</formula>
    </cfRule>
    <cfRule type="containsText" dxfId="1266" priority="519" operator="containsText" text="ALTA">
      <formula>NOT(ISERROR(SEARCH("ALTA",AV4)))</formula>
    </cfRule>
  </conditionalFormatting>
  <conditionalFormatting sqref="AV5:AV6">
    <cfRule type="cellIs" dxfId="1265" priority="506" operator="greaterThan">
      <formula>75%</formula>
    </cfRule>
    <cfRule type="cellIs" dxfId="1264" priority="507" operator="between">
      <formula>51%</formula>
      <formula>75%</formula>
    </cfRule>
    <cfRule type="cellIs" dxfId="1263" priority="508" operator="between">
      <formula>26%</formula>
      <formula>50%</formula>
    </cfRule>
    <cfRule type="cellIs" dxfId="1262" priority="509" operator="between">
      <formula>0%</formula>
      <formula>25%</formula>
    </cfRule>
    <cfRule type="containsText" dxfId="1261" priority="510" operator="containsText" text="BAJA">
      <formula>NOT(ISERROR(SEARCH("BAJA",AV5)))</formula>
    </cfRule>
    <cfRule type="containsText" dxfId="1260" priority="511" operator="containsText" text="MEDIA">
      <formula>NOT(ISERROR(SEARCH("MEDIA",AV5)))</formula>
    </cfRule>
    <cfRule type="containsText" dxfId="1259" priority="512" operator="containsText" text="ALTA">
      <formula>NOT(ISERROR(SEARCH("ALTA",AV5)))</formula>
    </cfRule>
  </conditionalFormatting>
  <conditionalFormatting sqref="S4">
    <cfRule type="cellIs" dxfId="1258" priority="488" operator="equal">
      <formula>100%</formula>
    </cfRule>
    <cfRule type="cellIs" dxfId="1257" priority="489" operator="equal">
      <formula>80%</formula>
    </cfRule>
    <cfRule type="cellIs" dxfId="1256" priority="490" operator="equal">
      <formula>60%</formula>
    </cfRule>
    <cfRule type="cellIs" dxfId="1255" priority="491" operator="equal">
      <formula>40%</formula>
    </cfRule>
    <cfRule type="cellIs" dxfId="1254" priority="492" operator="equal">
      <formula>0.2</formula>
    </cfRule>
    <cfRule type="containsText" dxfId="1253" priority="493" operator="containsText" text="Extremo">
      <formula>NOT(ISERROR(SEARCH("Extremo",S4)))</formula>
    </cfRule>
    <cfRule type="containsText" dxfId="1252" priority="494" operator="containsText" text="Alto">
      <formula>NOT(ISERROR(SEARCH("Alto",S4)))</formula>
    </cfRule>
    <cfRule type="containsText" dxfId="1251" priority="495" operator="containsText" text="Bajo">
      <formula>NOT(ISERROR(SEARCH("Bajo",S4)))</formula>
    </cfRule>
    <cfRule type="containsText" dxfId="1250" priority="496" operator="containsText" text="Catastrófico">
      <formula>NOT(ISERROR(SEARCH("Catastrófico",S4)))</formula>
    </cfRule>
    <cfRule type="containsText" dxfId="1249" priority="497" operator="containsText" text="Mayor">
      <formula>NOT(ISERROR(SEARCH("Mayor",S4)))</formula>
    </cfRule>
    <cfRule type="containsText" dxfId="1248" priority="498" operator="containsText" text="Moderado">
      <formula>NOT(ISERROR(SEARCH("Moderado",S4)))</formula>
    </cfRule>
    <cfRule type="containsText" dxfId="1247" priority="499" operator="containsText" text="Menor">
      <formula>NOT(ISERROR(SEARCH("Menor",S4)))</formula>
    </cfRule>
    <cfRule type="containsText" dxfId="1246" priority="500" operator="containsText" text="Leve">
      <formula>NOT(ISERROR(SEARCH("Leve",S4)))</formula>
    </cfRule>
    <cfRule type="containsText" dxfId="1245" priority="501" operator="containsText" text="Muy a">
      <formula>NOT(ISERROR(SEARCH("Muy a",S4)))</formula>
    </cfRule>
    <cfRule type="containsText" dxfId="1244" priority="502" operator="containsText" text="Muy b">
      <formula>NOT(ISERROR(SEARCH("Muy b",S4)))</formula>
    </cfRule>
    <cfRule type="containsText" dxfId="1243" priority="503" operator="containsText" text="Baja">
      <formula>NOT(ISERROR(SEARCH("Baja",S4)))</formula>
    </cfRule>
    <cfRule type="containsText" dxfId="1242" priority="504" operator="containsText" text="Media">
      <formula>NOT(ISERROR(SEARCH("Media",S4)))</formula>
    </cfRule>
    <cfRule type="containsText" dxfId="1241" priority="505" operator="containsText" text="Alta">
      <formula>NOT(ISERROR(SEARCH("Alta",S4)))</formula>
    </cfRule>
  </conditionalFormatting>
  <conditionalFormatting sqref="T4">
    <cfRule type="cellIs" dxfId="1240" priority="470" operator="equal">
      <formula>100%</formula>
    </cfRule>
    <cfRule type="cellIs" dxfId="1239" priority="471" operator="equal">
      <formula>80%</formula>
    </cfRule>
    <cfRule type="cellIs" dxfId="1238" priority="472" operator="equal">
      <formula>60%</formula>
    </cfRule>
    <cfRule type="cellIs" dxfId="1237" priority="473" operator="equal">
      <formula>40%</formula>
    </cfRule>
    <cfRule type="cellIs" dxfId="1236" priority="474" operator="equal">
      <formula>0.2</formula>
    </cfRule>
    <cfRule type="containsText" dxfId="1235" priority="475" operator="containsText" text="Extremo">
      <formula>NOT(ISERROR(SEARCH("Extremo",T4)))</formula>
    </cfRule>
    <cfRule type="containsText" dxfId="1234" priority="476" operator="containsText" text="Alto">
      <formula>NOT(ISERROR(SEARCH("Alto",T4)))</formula>
    </cfRule>
    <cfRule type="containsText" dxfId="1233" priority="477" operator="containsText" text="Bajo">
      <formula>NOT(ISERROR(SEARCH("Bajo",T4)))</formula>
    </cfRule>
    <cfRule type="containsText" dxfId="1232" priority="478" operator="containsText" text="Catastrófico">
      <formula>NOT(ISERROR(SEARCH("Catastrófico",T4)))</formula>
    </cfRule>
    <cfRule type="containsText" dxfId="1231" priority="479" operator="containsText" text="Mayor">
      <formula>NOT(ISERROR(SEARCH("Mayor",T4)))</formula>
    </cfRule>
    <cfRule type="containsText" dxfId="1230" priority="480" operator="containsText" text="Moderado">
      <formula>NOT(ISERROR(SEARCH("Moderado",T4)))</formula>
    </cfRule>
    <cfRule type="containsText" dxfId="1229" priority="481" operator="containsText" text="Menor">
      <formula>NOT(ISERROR(SEARCH("Menor",T4)))</formula>
    </cfRule>
    <cfRule type="containsText" dxfId="1228" priority="482" operator="containsText" text="Leve">
      <formula>NOT(ISERROR(SEARCH("Leve",T4)))</formula>
    </cfRule>
    <cfRule type="containsText" dxfId="1227" priority="483" operator="containsText" text="Muy a">
      <formula>NOT(ISERROR(SEARCH("Muy a",T4)))</formula>
    </cfRule>
    <cfRule type="containsText" dxfId="1226" priority="484" operator="containsText" text="Muy b">
      <formula>NOT(ISERROR(SEARCH("Muy b",T4)))</formula>
    </cfRule>
    <cfRule type="containsText" dxfId="1225" priority="485" operator="containsText" text="Baja">
      <formula>NOT(ISERROR(SEARCH("Baja",T4)))</formula>
    </cfRule>
    <cfRule type="containsText" dxfId="1224" priority="486" operator="containsText" text="Media">
      <formula>NOT(ISERROR(SEARCH("Media",T4)))</formula>
    </cfRule>
    <cfRule type="containsText" dxfId="1223" priority="487" operator="containsText" text="Alta">
      <formula>NOT(ISERROR(SEARCH("Alta",T4)))</formula>
    </cfRule>
  </conditionalFormatting>
  <conditionalFormatting sqref="AC4">
    <cfRule type="containsText" dxfId="1222" priority="467" operator="containsText" text="BAJA">
      <formula>NOT(ISERROR(SEARCH("BAJA",AC4)))</formula>
    </cfRule>
    <cfRule type="containsText" dxfId="1221" priority="468" operator="containsText" text="MEDIA">
      <formula>NOT(ISERROR(SEARCH("MEDIA",AC4)))</formula>
    </cfRule>
    <cfRule type="containsText" dxfId="1220" priority="469" operator="containsText" text="ALTA">
      <formula>NOT(ISERROR(SEARCH("ALTA",AC4)))</formula>
    </cfRule>
  </conditionalFormatting>
  <conditionalFormatting sqref="AS4">
    <cfRule type="containsText" dxfId="1219" priority="464" operator="containsText" text="BAJA">
      <formula>NOT(ISERROR(SEARCH("BAJA",AS4)))</formula>
    </cfRule>
    <cfRule type="containsText" dxfId="1218" priority="465" operator="containsText" text="MEDIA">
      <formula>NOT(ISERROR(SEARCH("MEDIA",AS4)))</formula>
    </cfRule>
    <cfRule type="containsText" dxfId="1217" priority="466" operator="containsText" text="ALTA">
      <formula>NOT(ISERROR(SEARCH("ALTA",AS4)))</formula>
    </cfRule>
  </conditionalFormatting>
  <conditionalFormatting sqref="AS5">
    <cfRule type="containsText" dxfId="1216" priority="461" operator="containsText" text="BAJA">
      <formula>NOT(ISERROR(SEARCH("BAJA",AS5)))</formula>
    </cfRule>
    <cfRule type="containsText" dxfId="1215" priority="462" operator="containsText" text="MEDIA">
      <formula>NOT(ISERROR(SEARCH("MEDIA",AS5)))</formula>
    </cfRule>
    <cfRule type="containsText" dxfId="1214" priority="463" operator="containsText" text="ALTA">
      <formula>NOT(ISERROR(SEARCH("ALTA",AS5)))</formula>
    </cfRule>
  </conditionalFormatting>
  <conditionalFormatting sqref="U4">
    <cfRule type="cellIs" dxfId="1213" priority="443" operator="equal">
      <formula>100%</formula>
    </cfRule>
    <cfRule type="cellIs" dxfId="1212" priority="444" operator="equal">
      <formula>80%</formula>
    </cfRule>
    <cfRule type="cellIs" dxfId="1211" priority="445" operator="equal">
      <formula>60%</formula>
    </cfRule>
    <cfRule type="cellIs" dxfId="1210" priority="446" operator="equal">
      <formula>40%</formula>
    </cfRule>
    <cfRule type="cellIs" dxfId="1209" priority="447" operator="equal">
      <formula>0.2</formula>
    </cfRule>
    <cfRule type="containsText" dxfId="1208" priority="448" operator="containsText" text="Extremo">
      <formula>NOT(ISERROR(SEARCH("Extremo",U4)))</formula>
    </cfRule>
    <cfRule type="containsText" dxfId="1207" priority="449" operator="containsText" text="Alto">
      <formula>NOT(ISERROR(SEARCH("Alto",U4)))</formula>
    </cfRule>
    <cfRule type="containsText" dxfId="1206" priority="450" operator="containsText" text="Bajo">
      <formula>NOT(ISERROR(SEARCH("Bajo",U4)))</formula>
    </cfRule>
    <cfRule type="containsText" dxfId="1205" priority="451" operator="containsText" text="Catastrófico">
      <formula>NOT(ISERROR(SEARCH("Catastrófico",U4)))</formula>
    </cfRule>
    <cfRule type="containsText" dxfId="1204" priority="452" operator="containsText" text="Mayor">
      <formula>NOT(ISERROR(SEARCH("Mayor",U4)))</formula>
    </cfRule>
    <cfRule type="containsText" dxfId="1203" priority="453" operator="containsText" text="Moderado">
      <formula>NOT(ISERROR(SEARCH("Moderado",U4)))</formula>
    </cfRule>
    <cfRule type="containsText" dxfId="1202" priority="454" operator="containsText" text="Menor">
      <formula>NOT(ISERROR(SEARCH("Menor",U4)))</formula>
    </cfRule>
    <cfRule type="containsText" dxfId="1201" priority="455" operator="containsText" text="Leve">
      <formula>NOT(ISERROR(SEARCH("Leve",U4)))</formula>
    </cfRule>
    <cfRule type="containsText" dxfId="1200" priority="456" operator="containsText" text="Muy a">
      <formula>NOT(ISERROR(SEARCH("Muy a",U4)))</formula>
    </cfRule>
    <cfRule type="containsText" dxfId="1199" priority="457" operator="containsText" text="Muy b">
      <formula>NOT(ISERROR(SEARCH("Muy b",U4)))</formula>
    </cfRule>
    <cfRule type="containsText" dxfId="1198" priority="458" operator="containsText" text="Baja">
      <formula>NOT(ISERROR(SEARCH("Baja",U4)))</formula>
    </cfRule>
    <cfRule type="containsText" dxfId="1197" priority="459" operator="containsText" text="Media">
      <formula>NOT(ISERROR(SEARCH("Media",U4)))</formula>
    </cfRule>
    <cfRule type="containsText" dxfId="1196" priority="460" operator="containsText" text="Alta">
      <formula>NOT(ISERROR(SEARCH("Alta",U4)))</formula>
    </cfRule>
  </conditionalFormatting>
  <conditionalFormatting sqref="AR7">
    <cfRule type="containsText" dxfId="1195" priority="440" operator="containsText" text="BAJA">
      <formula>NOT(ISERROR(SEARCH("BAJA",AR7)))</formula>
    </cfRule>
    <cfRule type="containsText" dxfId="1194" priority="441" operator="containsText" text="MEDIA">
      <formula>NOT(ISERROR(SEARCH("MEDIA",AR7)))</formula>
    </cfRule>
    <cfRule type="containsText" dxfId="1193" priority="442" operator="containsText" text="ALTA">
      <formula>NOT(ISERROR(SEARCH("ALTA",AR7)))</formula>
    </cfRule>
  </conditionalFormatting>
  <conditionalFormatting sqref="AJ7:AK8">
    <cfRule type="containsText" dxfId="1192" priority="437" operator="containsText" text="BAJA">
      <formula>NOT(ISERROR(SEARCH("BAJA",AJ7)))</formula>
    </cfRule>
    <cfRule type="containsText" dxfId="1191" priority="438" operator="containsText" text="MEDIA">
      <formula>NOT(ISERROR(SEARCH("MEDIA",AJ7)))</formula>
    </cfRule>
    <cfRule type="containsText" dxfId="1190" priority="439" operator="containsText" text="ALTA">
      <formula>NOT(ISERROR(SEARCH("ALTA",AJ7)))</formula>
    </cfRule>
  </conditionalFormatting>
  <conditionalFormatting sqref="AX7 Y7">
    <cfRule type="cellIs" dxfId="1189" priority="391" operator="equal">
      <formula>100%</formula>
    </cfRule>
    <cfRule type="cellIs" dxfId="1188" priority="392" operator="equal">
      <formula>80%</formula>
    </cfRule>
    <cfRule type="cellIs" dxfId="1187" priority="393" operator="equal">
      <formula>60%</formula>
    </cfRule>
    <cfRule type="cellIs" dxfId="1186" priority="394" operator="equal">
      <formula>40%</formula>
    </cfRule>
    <cfRule type="cellIs" dxfId="1185" priority="395" operator="equal">
      <formula>0.2</formula>
    </cfRule>
    <cfRule type="containsText" dxfId="1184" priority="409" operator="containsText" text="Extremo">
      <formula>NOT(ISERROR(SEARCH("Extremo",Y7)))</formula>
    </cfRule>
    <cfRule type="containsText" dxfId="1183" priority="410" operator="containsText" text="Alto">
      <formula>NOT(ISERROR(SEARCH("Alto",Y7)))</formula>
    </cfRule>
    <cfRule type="containsText" dxfId="1182" priority="411" operator="containsText" text="Bajo">
      <formula>NOT(ISERROR(SEARCH("Bajo",Y7)))</formula>
    </cfRule>
    <cfRule type="containsText" dxfId="1181" priority="422" operator="containsText" text="Catastrófico">
      <formula>NOT(ISERROR(SEARCH("Catastrófico",Y7)))</formula>
    </cfRule>
    <cfRule type="containsText" dxfId="1180" priority="423" operator="containsText" text="Mayor">
      <formula>NOT(ISERROR(SEARCH("Mayor",Y7)))</formula>
    </cfRule>
    <cfRule type="containsText" dxfId="1179" priority="424" operator="containsText" text="Moderado">
      <formula>NOT(ISERROR(SEARCH("Moderado",Y7)))</formula>
    </cfRule>
    <cfRule type="containsText" dxfId="1178" priority="425" operator="containsText" text="Menor">
      <formula>NOT(ISERROR(SEARCH("Menor",Y7)))</formula>
    </cfRule>
    <cfRule type="containsText" dxfId="1177" priority="426" operator="containsText" text="Leve">
      <formula>NOT(ISERROR(SEARCH("Leve",Y7)))</formula>
    </cfRule>
    <cfRule type="containsText" dxfId="1176" priority="432" operator="containsText" text="Muy a">
      <formula>NOT(ISERROR(SEARCH("Muy a",Y7)))</formula>
    </cfRule>
    <cfRule type="containsText" dxfId="1175" priority="433" operator="containsText" text="Muy b">
      <formula>NOT(ISERROR(SEARCH("Muy b",Y7)))</formula>
    </cfRule>
    <cfRule type="containsText" dxfId="1174" priority="434" operator="containsText" text="Baja">
      <formula>NOT(ISERROR(SEARCH("Baja",Y7)))</formula>
    </cfRule>
    <cfRule type="containsText" dxfId="1173" priority="435" operator="containsText" text="Media">
      <formula>NOT(ISERROR(SEARCH("Media",Y7)))</formula>
    </cfRule>
    <cfRule type="containsText" dxfId="1172" priority="436" operator="containsText" text="Alta">
      <formula>NOT(ISERROR(SEARCH("Alta",Y7)))</formula>
    </cfRule>
  </conditionalFormatting>
  <conditionalFormatting sqref="V7">
    <cfRule type="containsText" dxfId="1171" priority="427" operator="containsText" text="Muy a">
      <formula>NOT(ISERROR(SEARCH("Muy a",V7)))</formula>
    </cfRule>
    <cfRule type="containsText" dxfId="1170" priority="428" operator="containsText" text="Muy b">
      <formula>NOT(ISERROR(SEARCH("Muy b",V7)))</formula>
    </cfRule>
    <cfRule type="containsText" dxfId="1169" priority="429" operator="containsText" text="Baja">
      <formula>NOT(ISERROR(SEARCH("Baja",V7)))</formula>
    </cfRule>
    <cfRule type="containsText" dxfId="1168" priority="430" operator="containsText" text="Media">
      <formula>NOT(ISERROR(SEARCH("Media",V7)))</formula>
    </cfRule>
    <cfRule type="containsText" dxfId="1167" priority="431" operator="containsText" text="Alta">
      <formula>NOT(ISERROR(SEARCH("Alta",V7)))</formula>
    </cfRule>
  </conditionalFormatting>
  <conditionalFormatting sqref="X7">
    <cfRule type="containsText" dxfId="1166" priority="412" operator="containsText" text="Catastrófico">
      <formula>NOT(ISERROR(SEARCH("Catastrófico",X7)))</formula>
    </cfRule>
    <cfRule type="containsText" dxfId="1165" priority="413" operator="containsText" text="Mayor">
      <formula>NOT(ISERROR(SEARCH("Mayor",X7)))</formula>
    </cfRule>
    <cfRule type="containsText" dxfId="1164" priority="414" operator="containsText" text="Moderado">
      <formula>NOT(ISERROR(SEARCH("Moderado",X7)))</formula>
    </cfRule>
    <cfRule type="containsText" dxfId="1163" priority="415" operator="containsText" text="Menor">
      <formula>NOT(ISERROR(SEARCH("Menor",X7)))</formula>
    </cfRule>
    <cfRule type="containsText" dxfId="1162" priority="416" operator="containsText" text="Leve">
      <formula>NOT(ISERROR(SEARCH("Leve",X7)))</formula>
    </cfRule>
    <cfRule type="containsText" dxfId="1161" priority="417" operator="containsText" text="Muy a">
      <formula>NOT(ISERROR(SEARCH("Muy a",X7)))</formula>
    </cfRule>
    <cfRule type="containsText" dxfId="1160" priority="418" operator="containsText" text="Muy b">
      <formula>NOT(ISERROR(SEARCH("Muy b",X7)))</formula>
    </cfRule>
    <cfRule type="containsText" dxfId="1159" priority="419" operator="containsText" text="Baja">
      <formula>NOT(ISERROR(SEARCH("Baja",X7)))</formula>
    </cfRule>
    <cfRule type="containsText" dxfId="1158" priority="420" operator="containsText" text="Media">
      <formula>NOT(ISERROR(SEARCH("Media",X7)))</formula>
    </cfRule>
    <cfRule type="containsText" dxfId="1157" priority="421" operator="containsText" text="Alta">
      <formula>NOT(ISERROR(SEARCH("Alta",X7)))</formula>
    </cfRule>
  </conditionalFormatting>
  <conditionalFormatting sqref="Z7">
    <cfRule type="containsText" dxfId="1156" priority="396" operator="containsText" text="Extremo">
      <formula>NOT(ISERROR(SEARCH("Extremo",Z7)))</formula>
    </cfRule>
    <cfRule type="containsText" dxfId="1155" priority="397" operator="containsText" text="Alto">
      <formula>NOT(ISERROR(SEARCH("Alto",Z7)))</formula>
    </cfRule>
    <cfRule type="containsText" dxfId="1154" priority="398" operator="containsText" text="Bajo">
      <formula>NOT(ISERROR(SEARCH("Bajo",Z7)))</formula>
    </cfRule>
    <cfRule type="containsText" dxfId="1153" priority="399" operator="containsText" text="Catastrófico">
      <formula>NOT(ISERROR(SEARCH("Catastrófico",Z7)))</formula>
    </cfRule>
    <cfRule type="containsText" dxfId="1152" priority="400" operator="containsText" text="Mayor">
      <formula>NOT(ISERROR(SEARCH("Mayor",Z7)))</formula>
    </cfRule>
    <cfRule type="containsText" dxfId="1151" priority="401" operator="containsText" text="Moderado">
      <formula>NOT(ISERROR(SEARCH("Moderado",Z7)))</formula>
    </cfRule>
    <cfRule type="containsText" dxfId="1150" priority="402" operator="containsText" text="Menor">
      <formula>NOT(ISERROR(SEARCH("Menor",Z7)))</formula>
    </cfRule>
    <cfRule type="containsText" dxfId="1149" priority="403" operator="containsText" text="Leve">
      <formula>NOT(ISERROR(SEARCH("Leve",Z7)))</formula>
    </cfRule>
    <cfRule type="containsText" dxfId="1148" priority="404" operator="containsText" text="Muy a">
      <formula>NOT(ISERROR(SEARCH("Muy a",Z7)))</formula>
    </cfRule>
    <cfRule type="containsText" dxfId="1147" priority="405" operator="containsText" text="Muy b">
      <formula>NOT(ISERROR(SEARCH("Muy b",Z7)))</formula>
    </cfRule>
    <cfRule type="containsText" dxfId="1146" priority="406" operator="containsText" text="Baja">
      <formula>NOT(ISERROR(SEARCH("Baja",Z7)))</formula>
    </cfRule>
    <cfRule type="containsText" dxfId="1145" priority="407" operator="containsText" text="Media">
      <formula>NOT(ISERROR(SEARCH("Media",Z7)))</formula>
    </cfRule>
    <cfRule type="containsText" dxfId="1144" priority="408" operator="containsText" text="Alta">
      <formula>NOT(ISERROR(SEARCH("Alta",Z7)))</formula>
    </cfRule>
  </conditionalFormatting>
  <conditionalFormatting sqref="W7">
    <cfRule type="cellIs" dxfId="1143" priority="373" operator="equal">
      <formula>100%</formula>
    </cfRule>
    <cfRule type="cellIs" dxfId="1142" priority="374" operator="equal">
      <formula>80%</formula>
    </cfRule>
    <cfRule type="cellIs" dxfId="1141" priority="375" operator="equal">
      <formula>60%</formula>
    </cfRule>
    <cfRule type="cellIs" dxfId="1140" priority="376" operator="equal">
      <formula>40%</formula>
    </cfRule>
    <cfRule type="cellIs" dxfId="1139" priority="377" operator="equal">
      <formula>0.2</formula>
    </cfRule>
    <cfRule type="containsText" dxfId="1138" priority="378" operator="containsText" text="Extremo">
      <formula>NOT(ISERROR(SEARCH("Extremo",W7)))</formula>
    </cfRule>
    <cfRule type="containsText" dxfId="1137" priority="379" operator="containsText" text="Alto">
      <formula>NOT(ISERROR(SEARCH("Alto",W7)))</formula>
    </cfRule>
    <cfRule type="containsText" dxfId="1136" priority="380" operator="containsText" text="Bajo">
      <formula>NOT(ISERROR(SEARCH("Bajo",W7)))</formula>
    </cfRule>
    <cfRule type="containsText" dxfId="1135" priority="381" operator="containsText" text="Catastrófico">
      <formula>NOT(ISERROR(SEARCH("Catastrófico",W7)))</formula>
    </cfRule>
    <cfRule type="containsText" dxfId="1134" priority="382" operator="containsText" text="Mayor">
      <formula>NOT(ISERROR(SEARCH("Mayor",W7)))</formula>
    </cfRule>
    <cfRule type="containsText" dxfId="1133" priority="383" operator="containsText" text="Moderado">
      <formula>NOT(ISERROR(SEARCH("Moderado",W7)))</formula>
    </cfRule>
    <cfRule type="containsText" dxfId="1132" priority="384" operator="containsText" text="Menor">
      <formula>NOT(ISERROR(SEARCH("Menor",W7)))</formula>
    </cfRule>
    <cfRule type="containsText" dxfId="1131" priority="385" operator="containsText" text="Leve">
      <formula>NOT(ISERROR(SEARCH("Leve",W7)))</formula>
    </cfRule>
    <cfRule type="containsText" dxfId="1130" priority="386" operator="containsText" text="Muy a">
      <formula>NOT(ISERROR(SEARCH("Muy a",W7)))</formula>
    </cfRule>
    <cfRule type="containsText" dxfId="1129" priority="387" operator="containsText" text="Muy b">
      <formula>NOT(ISERROR(SEARCH("Muy b",W7)))</formula>
    </cfRule>
    <cfRule type="containsText" dxfId="1128" priority="388" operator="containsText" text="Baja">
      <formula>NOT(ISERROR(SEARCH("Baja",W7)))</formula>
    </cfRule>
    <cfRule type="containsText" dxfId="1127" priority="389" operator="containsText" text="Media">
      <formula>NOT(ISERROR(SEARCH("Media",W7)))</formula>
    </cfRule>
    <cfRule type="containsText" dxfId="1126" priority="390" operator="containsText" text="Alta">
      <formula>NOT(ISERROR(SEARCH("Alta",W7)))</formula>
    </cfRule>
  </conditionalFormatting>
  <conditionalFormatting sqref="AA7">
    <cfRule type="cellIs" dxfId="1125" priority="356" operator="equal">
      <formula>100%</formula>
    </cfRule>
    <cfRule type="cellIs" dxfId="1124" priority="357" operator="equal">
      <formula>75%</formula>
    </cfRule>
    <cfRule type="cellIs" dxfId="1123" priority="358" operator="equal">
      <formula>50%</formula>
    </cfRule>
    <cfRule type="cellIs" dxfId="1122" priority="359" operator="equal">
      <formula>25%</formula>
    </cfRule>
    <cfRule type="containsText" dxfId="1121" priority="360" operator="containsText" text="Extremo">
      <formula>NOT(ISERROR(SEARCH("Extremo",AA7)))</formula>
    </cfRule>
    <cfRule type="containsText" dxfId="1120" priority="361" operator="containsText" text="Alto">
      <formula>NOT(ISERROR(SEARCH("Alto",AA7)))</formula>
    </cfRule>
    <cfRule type="containsText" dxfId="1119" priority="362" operator="containsText" text="Bajo">
      <formula>NOT(ISERROR(SEARCH("Bajo",AA7)))</formula>
    </cfRule>
    <cfRule type="containsText" dxfId="1118" priority="363" operator="containsText" text="Catastrófico">
      <formula>NOT(ISERROR(SEARCH("Catastrófico",AA7)))</formula>
    </cfRule>
    <cfRule type="containsText" dxfId="1117" priority="364" operator="containsText" text="Mayor">
      <formula>NOT(ISERROR(SEARCH("Mayor",AA7)))</formula>
    </cfRule>
    <cfRule type="containsText" dxfId="1116" priority="365" operator="containsText" text="Moderado">
      <formula>NOT(ISERROR(SEARCH("Moderado",AA7)))</formula>
    </cfRule>
    <cfRule type="containsText" dxfId="1115" priority="366" operator="containsText" text="Menor">
      <formula>NOT(ISERROR(SEARCH("Menor",AA7)))</formula>
    </cfRule>
    <cfRule type="containsText" dxfId="1114" priority="367" operator="containsText" text="Leve">
      <formula>NOT(ISERROR(SEARCH("Leve",AA7)))</formula>
    </cfRule>
    <cfRule type="containsText" dxfId="1113" priority="368" operator="containsText" text="Muy a">
      <formula>NOT(ISERROR(SEARCH("Muy a",AA7)))</formula>
    </cfRule>
    <cfRule type="containsText" dxfId="1112" priority="369" operator="containsText" text="Muy b">
      <formula>NOT(ISERROR(SEARCH("Muy b",AA7)))</formula>
    </cfRule>
    <cfRule type="containsText" dxfId="1111" priority="370" operator="containsText" text="Baja">
      <formula>NOT(ISERROR(SEARCH("Baja",AA7)))</formula>
    </cfRule>
    <cfRule type="containsText" dxfId="1110" priority="371" operator="containsText" text="Media">
      <formula>NOT(ISERROR(SEARCH("Media",AA7)))</formula>
    </cfRule>
    <cfRule type="containsText" dxfId="1109" priority="372" operator="containsText" text="Alta">
      <formula>NOT(ISERROR(SEARCH("Alta",AA7)))</formula>
    </cfRule>
  </conditionalFormatting>
  <conditionalFormatting sqref="AU7">
    <cfRule type="containsText" dxfId="1108" priority="353" operator="containsText" text="BAJA">
      <formula>NOT(ISERROR(SEARCH("BAJA",AU7)))</formula>
    </cfRule>
    <cfRule type="containsText" dxfId="1107" priority="354" operator="containsText" text="MEDIA">
      <formula>NOT(ISERROR(SEARCH("MEDIA",AU7)))</formula>
    </cfRule>
    <cfRule type="containsText" dxfId="1106" priority="355" operator="containsText" text="ALTA">
      <formula>NOT(ISERROR(SEARCH("ALTA",AU7)))</formula>
    </cfRule>
  </conditionalFormatting>
  <conditionalFormatting sqref="AU8">
    <cfRule type="containsText" dxfId="1105" priority="350" operator="containsText" text="BAJA">
      <formula>NOT(ISERROR(SEARCH("BAJA",AU8)))</formula>
    </cfRule>
    <cfRule type="containsText" dxfId="1104" priority="351" operator="containsText" text="MEDIA">
      <formula>NOT(ISERROR(SEARCH("MEDIA",AU8)))</formula>
    </cfRule>
    <cfRule type="containsText" dxfId="1103" priority="352" operator="containsText" text="ALTA">
      <formula>NOT(ISERROR(SEARCH("ALTA",AU8)))</formula>
    </cfRule>
  </conditionalFormatting>
  <conditionalFormatting sqref="AW7">
    <cfRule type="cellIs" dxfId="1102" priority="332" operator="equal">
      <formula>100%</formula>
    </cfRule>
    <cfRule type="cellIs" dxfId="1101" priority="333" operator="equal">
      <formula>80%</formula>
    </cfRule>
    <cfRule type="cellIs" dxfId="1100" priority="334" operator="equal">
      <formula>60%</formula>
    </cfRule>
    <cfRule type="cellIs" dxfId="1099" priority="335" operator="equal">
      <formula>40%</formula>
    </cfRule>
    <cfRule type="cellIs" dxfId="1098" priority="336" operator="equal">
      <formula>0.2</formula>
    </cfRule>
    <cfRule type="containsText" dxfId="1097" priority="337" operator="containsText" text="Extremo">
      <formula>NOT(ISERROR(SEARCH("Extremo",AW7)))</formula>
    </cfRule>
    <cfRule type="containsText" dxfId="1096" priority="338" operator="containsText" text="Alto">
      <formula>NOT(ISERROR(SEARCH("Alto",AW7)))</formula>
    </cfRule>
    <cfRule type="containsText" dxfId="1095" priority="339" operator="containsText" text="Bajo">
      <formula>NOT(ISERROR(SEARCH("Bajo",AW7)))</formula>
    </cfRule>
    <cfRule type="containsText" dxfId="1094" priority="340" operator="containsText" text="Catastrófico">
      <formula>NOT(ISERROR(SEARCH("Catastrófico",AW7)))</formula>
    </cfRule>
    <cfRule type="containsText" dxfId="1093" priority="341" operator="containsText" text="Mayor">
      <formula>NOT(ISERROR(SEARCH("Mayor",AW7)))</formula>
    </cfRule>
    <cfRule type="containsText" dxfId="1092" priority="342" operator="containsText" text="Moderado">
      <formula>NOT(ISERROR(SEARCH("Moderado",AW7)))</formula>
    </cfRule>
    <cfRule type="containsText" dxfId="1091" priority="343" operator="containsText" text="Menor">
      <formula>NOT(ISERROR(SEARCH("Menor",AW7)))</formula>
    </cfRule>
    <cfRule type="containsText" dxfId="1090" priority="344" operator="containsText" text="Leve">
      <formula>NOT(ISERROR(SEARCH("Leve",AW7)))</formula>
    </cfRule>
    <cfRule type="containsText" dxfId="1089" priority="345" operator="containsText" text="Muy a">
      <formula>NOT(ISERROR(SEARCH("Muy a",AW7)))</formula>
    </cfRule>
    <cfRule type="containsText" dxfId="1088" priority="346" operator="containsText" text="Muy b">
      <formula>NOT(ISERROR(SEARCH("Muy b",AW7)))</formula>
    </cfRule>
    <cfRule type="containsText" dxfId="1087" priority="347" operator="containsText" text="Baja">
      <formula>NOT(ISERROR(SEARCH("Baja",AW7)))</formula>
    </cfRule>
    <cfRule type="containsText" dxfId="1086" priority="348" operator="containsText" text="Media">
      <formula>NOT(ISERROR(SEARCH("Media",AW7)))</formula>
    </cfRule>
    <cfRule type="containsText" dxfId="1085" priority="349" operator="containsText" text="Alta">
      <formula>NOT(ISERROR(SEARCH("Alta",AW7)))</formula>
    </cfRule>
  </conditionalFormatting>
  <conditionalFormatting sqref="AV7">
    <cfRule type="cellIs" dxfId="1084" priority="325" operator="greaterThan">
      <formula>75%</formula>
    </cfRule>
    <cfRule type="cellIs" dxfId="1083" priority="326" operator="between">
      <formula>51%</formula>
      <formula>75%</formula>
    </cfRule>
    <cfRule type="cellIs" dxfId="1082" priority="327" operator="between">
      <formula>26%</formula>
      <formula>50%</formula>
    </cfRule>
    <cfRule type="cellIs" dxfId="1081" priority="328" operator="between">
      <formula>0%</formula>
      <formula>25%</formula>
    </cfRule>
    <cfRule type="containsText" dxfId="1080" priority="329" operator="containsText" text="BAJA">
      <formula>NOT(ISERROR(SEARCH("BAJA",AV7)))</formula>
    </cfRule>
    <cfRule type="containsText" dxfId="1079" priority="330" operator="containsText" text="MEDIA">
      <formula>NOT(ISERROR(SEARCH("MEDIA",AV7)))</formula>
    </cfRule>
    <cfRule type="containsText" dxfId="1078" priority="331" operator="containsText" text="ALTA">
      <formula>NOT(ISERROR(SEARCH("ALTA",AV7)))</formula>
    </cfRule>
  </conditionalFormatting>
  <conditionalFormatting sqref="AV8">
    <cfRule type="cellIs" dxfId="1077" priority="318" operator="greaterThan">
      <formula>75%</formula>
    </cfRule>
    <cfRule type="cellIs" dxfId="1076" priority="319" operator="between">
      <formula>51%</formula>
      <formula>75%</formula>
    </cfRule>
    <cfRule type="cellIs" dxfId="1075" priority="320" operator="between">
      <formula>26%</formula>
      <formula>50%</formula>
    </cfRule>
    <cfRule type="cellIs" dxfId="1074" priority="321" operator="between">
      <formula>0%</formula>
      <formula>25%</formula>
    </cfRule>
    <cfRule type="containsText" dxfId="1073" priority="322" operator="containsText" text="BAJA">
      <formula>NOT(ISERROR(SEARCH("BAJA",AV8)))</formula>
    </cfRule>
    <cfRule type="containsText" dxfId="1072" priority="323" operator="containsText" text="MEDIA">
      <formula>NOT(ISERROR(SEARCH("MEDIA",AV8)))</formula>
    </cfRule>
    <cfRule type="containsText" dxfId="1071" priority="324" operator="containsText" text="ALTA">
      <formula>NOT(ISERROR(SEARCH("ALTA",AV8)))</formula>
    </cfRule>
  </conditionalFormatting>
  <conditionalFormatting sqref="S7">
    <cfRule type="cellIs" dxfId="1070" priority="300" operator="equal">
      <formula>100%</formula>
    </cfRule>
    <cfRule type="cellIs" dxfId="1069" priority="301" operator="equal">
      <formula>80%</formula>
    </cfRule>
    <cfRule type="cellIs" dxfId="1068" priority="302" operator="equal">
      <formula>60%</formula>
    </cfRule>
    <cfRule type="cellIs" dxfId="1067" priority="303" operator="equal">
      <formula>40%</formula>
    </cfRule>
    <cfRule type="cellIs" dxfId="1066" priority="304" operator="equal">
      <formula>0.2</formula>
    </cfRule>
    <cfRule type="containsText" dxfId="1065" priority="305" operator="containsText" text="Extremo">
      <formula>NOT(ISERROR(SEARCH("Extremo",S7)))</formula>
    </cfRule>
    <cfRule type="containsText" dxfId="1064" priority="306" operator="containsText" text="Alto">
      <formula>NOT(ISERROR(SEARCH("Alto",S7)))</formula>
    </cfRule>
    <cfRule type="containsText" dxfId="1063" priority="307" operator="containsText" text="Bajo">
      <formula>NOT(ISERROR(SEARCH("Bajo",S7)))</formula>
    </cfRule>
    <cfRule type="containsText" dxfId="1062" priority="308" operator="containsText" text="Catastrófico">
      <formula>NOT(ISERROR(SEARCH("Catastrófico",S7)))</formula>
    </cfRule>
    <cfRule type="containsText" dxfId="1061" priority="309" operator="containsText" text="Mayor">
      <formula>NOT(ISERROR(SEARCH("Mayor",S7)))</formula>
    </cfRule>
    <cfRule type="containsText" dxfId="1060" priority="310" operator="containsText" text="Moderado">
      <formula>NOT(ISERROR(SEARCH("Moderado",S7)))</formula>
    </cfRule>
    <cfRule type="containsText" dxfId="1059" priority="311" operator="containsText" text="Menor">
      <formula>NOT(ISERROR(SEARCH("Menor",S7)))</formula>
    </cfRule>
    <cfRule type="containsText" dxfId="1058" priority="312" operator="containsText" text="Leve">
      <formula>NOT(ISERROR(SEARCH("Leve",S7)))</formula>
    </cfRule>
    <cfRule type="containsText" dxfId="1057" priority="313" operator="containsText" text="Muy a">
      <formula>NOT(ISERROR(SEARCH("Muy a",S7)))</formula>
    </cfRule>
    <cfRule type="containsText" dxfId="1056" priority="314" operator="containsText" text="Muy b">
      <formula>NOT(ISERROR(SEARCH("Muy b",S7)))</formula>
    </cfRule>
    <cfRule type="containsText" dxfId="1055" priority="315" operator="containsText" text="Baja">
      <formula>NOT(ISERROR(SEARCH("Baja",S7)))</formula>
    </cfRule>
    <cfRule type="containsText" dxfId="1054" priority="316" operator="containsText" text="Media">
      <formula>NOT(ISERROR(SEARCH("Media",S7)))</formula>
    </cfRule>
    <cfRule type="containsText" dxfId="1053" priority="317" operator="containsText" text="Alta">
      <formula>NOT(ISERROR(SEARCH("Alta",S7)))</formula>
    </cfRule>
  </conditionalFormatting>
  <conditionalFormatting sqref="T7">
    <cfRule type="cellIs" dxfId="1052" priority="282" operator="equal">
      <formula>100%</formula>
    </cfRule>
    <cfRule type="cellIs" dxfId="1051" priority="283" operator="equal">
      <formula>80%</formula>
    </cfRule>
    <cfRule type="cellIs" dxfId="1050" priority="284" operator="equal">
      <formula>60%</formula>
    </cfRule>
    <cfRule type="cellIs" dxfId="1049" priority="285" operator="equal">
      <formula>40%</formula>
    </cfRule>
    <cfRule type="cellIs" dxfId="1048" priority="286" operator="equal">
      <formula>0.2</formula>
    </cfRule>
    <cfRule type="containsText" dxfId="1047" priority="287" operator="containsText" text="Extremo">
      <formula>NOT(ISERROR(SEARCH("Extremo",T7)))</formula>
    </cfRule>
    <cfRule type="containsText" dxfId="1046" priority="288" operator="containsText" text="Alto">
      <formula>NOT(ISERROR(SEARCH("Alto",T7)))</formula>
    </cfRule>
    <cfRule type="containsText" dxfId="1045" priority="289" operator="containsText" text="Bajo">
      <formula>NOT(ISERROR(SEARCH("Bajo",T7)))</formula>
    </cfRule>
    <cfRule type="containsText" dxfId="1044" priority="290" operator="containsText" text="Catastrófico">
      <formula>NOT(ISERROR(SEARCH("Catastrófico",T7)))</formula>
    </cfRule>
    <cfRule type="containsText" dxfId="1043" priority="291" operator="containsText" text="Mayor">
      <formula>NOT(ISERROR(SEARCH("Mayor",T7)))</formula>
    </cfRule>
    <cfRule type="containsText" dxfId="1042" priority="292" operator="containsText" text="Moderado">
      <formula>NOT(ISERROR(SEARCH("Moderado",T7)))</formula>
    </cfRule>
    <cfRule type="containsText" dxfId="1041" priority="293" operator="containsText" text="Menor">
      <formula>NOT(ISERROR(SEARCH("Menor",T7)))</formula>
    </cfRule>
    <cfRule type="containsText" dxfId="1040" priority="294" operator="containsText" text="Leve">
      <formula>NOT(ISERROR(SEARCH("Leve",T7)))</formula>
    </cfRule>
    <cfRule type="containsText" dxfId="1039" priority="295" operator="containsText" text="Muy a">
      <formula>NOT(ISERROR(SEARCH("Muy a",T7)))</formula>
    </cfRule>
    <cfRule type="containsText" dxfId="1038" priority="296" operator="containsText" text="Muy b">
      <formula>NOT(ISERROR(SEARCH("Muy b",T7)))</formula>
    </cfRule>
    <cfRule type="containsText" dxfId="1037" priority="297" operator="containsText" text="Baja">
      <formula>NOT(ISERROR(SEARCH("Baja",T7)))</formula>
    </cfRule>
    <cfRule type="containsText" dxfId="1036" priority="298" operator="containsText" text="Media">
      <formula>NOT(ISERROR(SEARCH("Media",T7)))</formula>
    </cfRule>
    <cfRule type="containsText" dxfId="1035" priority="299" operator="containsText" text="Alta">
      <formula>NOT(ISERROR(SEARCH("Alta",T7)))</formula>
    </cfRule>
  </conditionalFormatting>
  <conditionalFormatting sqref="AC7">
    <cfRule type="containsText" dxfId="1034" priority="279" operator="containsText" text="BAJA">
      <formula>NOT(ISERROR(SEARCH("BAJA",AC7)))</formula>
    </cfRule>
    <cfRule type="containsText" dxfId="1033" priority="280" operator="containsText" text="MEDIA">
      <formula>NOT(ISERROR(SEARCH("MEDIA",AC7)))</formula>
    </cfRule>
    <cfRule type="containsText" dxfId="1032" priority="281" operator="containsText" text="ALTA">
      <formula>NOT(ISERROR(SEARCH("ALTA",AC7)))</formula>
    </cfRule>
  </conditionalFormatting>
  <conditionalFormatting sqref="U7">
    <cfRule type="cellIs" dxfId="1031" priority="261" operator="equal">
      <formula>100%</formula>
    </cfRule>
    <cfRule type="cellIs" dxfId="1030" priority="262" operator="equal">
      <formula>80%</formula>
    </cfRule>
    <cfRule type="cellIs" dxfId="1029" priority="263" operator="equal">
      <formula>60%</formula>
    </cfRule>
    <cfRule type="cellIs" dxfId="1028" priority="264" operator="equal">
      <formula>40%</formula>
    </cfRule>
    <cfRule type="cellIs" dxfId="1027" priority="265" operator="equal">
      <formula>0.2</formula>
    </cfRule>
    <cfRule type="containsText" dxfId="1026" priority="266" operator="containsText" text="Extremo">
      <formula>NOT(ISERROR(SEARCH("Extremo",U7)))</formula>
    </cfRule>
    <cfRule type="containsText" dxfId="1025" priority="267" operator="containsText" text="Alto">
      <formula>NOT(ISERROR(SEARCH("Alto",U7)))</formula>
    </cfRule>
    <cfRule type="containsText" dxfId="1024" priority="268" operator="containsText" text="Bajo">
      <formula>NOT(ISERROR(SEARCH("Bajo",U7)))</formula>
    </cfRule>
    <cfRule type="containsText" dxfId="1023" priority="269" operator="containsText" text="Catastrófico">
      <formula>NOT(ISERROR(SEARCH("Catastrófico",U7)))</formula>
    </cfRule>
    <cfRule type="containsText" dxfId="1022" priority="270" operator="containsText" text="Mayor">
      <formula>NOT(ISERROR(SEARCH("Mayor",U7)))</formula>
    </cfRule>
    <cfRule type="containsText" dxfId="1021" priority="271" operator="containsText" text="Moderado">
      <formula>NOT(ISERROR(SEARCH("Moderado",U7)))</formula>
    </cfRule>
    <cfRule type="containsText" dxfId="1020" priority="272" operator="containsText" text="Menor">
      <formula>NOT(ISERROR(SEARCH("Menor",U7)))</formula>
    </cfRule>
    <cfRule type="containsText" dxfId="1019" priority="273" operator="containsText" text="Leve">
      <formula>NOT(ISERROR(SEARCH("Leve",U7)))</formula>
    </cfRule>
    <cfRule type="containsText" dxfId="1018" priority="274" operator="containsText" text="Muy a">
      <formula>NOT(ISERROR(SEARCH("Muy a",U7)))</formula>
    </cfRule>
    <cfRule type="containsText" dxfId="1017" priority="275" operator="containsText" text="Muy b">
      <formula>NOT(ISERROR(SEARCH("Muy b",U7)))</formula>
    </cfRule>
    <cfRule type="containsText" dxfId="1016" priority="276" operator="containsText" text="Baja">
      <formula>NOT(ISERROR(SEARCH("Baja",U7)))</formula>
    </cfRule>
    <cfRule type="containsText" dxfId="1015" priority="277" operator="containsText" text="Media">
      <formula>NOT(ISERROR(SEARCH("Media",U7)))</formula>
    </cfRule>
    <cfRule type="containsText" dxfId="1014" priority="278" operator="containsText" text="Alta">
      <formula>NOT(ISERROR(SEARCH("Alta",U7)))</formula>
    </cfRule>
  </conditionalFormatting>
  <conditionalFormatting sqref="T9">
    <cfRule type="cellIs" dxfId="1013" priority="237" operator="equal">
      <formula>100%</formula>
    </cfRule>
    <cfRule type="cellIs" dxfId="1012" priority="238" operator="equal">
      <formula>80%</formula>
    </cfRule>
    <cfRule type="cellIs" dxfId="1011" priority="239" operator="equal">
      <formula>60%</formula>
    </cfRule>
    <cfRule type="cellIs" dxfId="1010" priority="240" operator="equal">
      <formula>40%</formula>
    </cfRule>
    <cfRule type="cellIs" dxfId="1009" priority="241" operator="equal">
      <formula>0.2</formula>
    </cfRule>
    <cfRule type="containsText" dxfId="1008" priority="242" operator="containsText" text="Extremo">
      <formula>NOT(ISERROR(SEARCH("Extremo",T9)))</formula>
    </cfRule>
    <cfRule type="containsText" dxfId="1007" priority="243" operator="containsText" text="Alto">
      <formula>NOT(ISERROR(SEARCH("Alto",T9)))</formula>
    </cfRule>
    <cfRule type="containsText" dxfId="1006" priority="244" operator="containsText" text="Bajo">
      <formula>NOT(ISERROR(SEARCH("Bajo",T9)))</formula>
    </cfRule>
    <cfRule type="containsText" dxfId="1005" priority="245" operator="containsText" text="Catastrófico">
      <formula>NOT(ISERROR(SEARCH("Catastrófico",T9)))</formula>
    </cfRule>
    <cfRule type="containsText" dxfId="1004" priority="246" operator="containsText" text="Mayor">
      <formula>NOT(ISERROR(SEARCH("Mayor",T9)))</formula>
    </cfRule>
    <cfRule type="containsText" dxfId="1003" priority="247" operator="containsText" text="Moderado">
      <formula>NOT(ISERROR(SEARCH("Moderado",T9)))</formula>
    </cfRule>
    <cfRule type="containsText" dxfId="1002" priority="248" operator="containsText" text="Menor">
      <formula>NOT(ISERROR(SEARCH("Menor",T9)))</formula>
    </cfRule>
    <cfRule type="containsText" dxfId="1001" priority="249" operator="containsText" text="Leve">
      <formula>NOT(ISERROR(SEARCH("Leve",T9)))</formula>
    </cfRule>
    <cfRule type="containsText" dxfId="1000" priority="250" operator="containsText" text="Muy a">
      <formula>NOT(ISERROR(SEARCH("Muy a",T9)))</formula>
    </cfRule>
    <cfRule type="containsText" dxfId="999" priority="251" operator="containsText" text="Muy b">
      <formula>NOT(ISERROR(SEARCH("Muy b",T9)))</formula>
    </cfRule>
    <cfRule type="containsText" dxfId="998" priority="252" operator="containsText" text="Baja">
      <formula>NOT(ISERROR(SEARCH("Baja",T9)))</formula>
    </cfRule>
    <cfRule type="containsText" dxfId="997" priority="253" operator="containsText" text="Media">
      <formula>NOT(ISERROR(SEARCH("Media",T9)))</formula>
    </cfRule>
    <cfRule type="containsText" dxfId="996" priority="254" operator="containsText" text="Alta">
      <formula>NOT(ISERROR(SEARCH("Alta",T9)))</formula>
    </cfRule>
  </conditionalFormatting>
  <conditionalFormatting sqref="AC10">
    <cfRule type="containsText" dxfId="995" priority="234" operator="containsText" text="BAJA">
      <formula>NOT(ISERROR(SEARCH("BAJA",AC10)))</formula>
    </cfRule>
    <cfRule type="containsText" dxfId="994" priority="235" operator="containsText" text="MEDIA">
      <formula>NOT(ISERROR(SEARCH("MEDIA",AC10)))</formula>
    </cfRule>
    <cfRule type="containsText" dxfId="993" priority="236" operator="containsText" text="ALTA">
      <formula>NOT(ISERROR(SEARCH("ALTA",AC10)))</formula>
    </cfRule>
  </conditionalFormatting>
  <conditionalFormatting sqref="AC11">
    <cfRule type="containsText" dxfId="992" priority="225" operator="containsText" text="BAJA">
      <formula>NOT(ISERROR(SEARCH("BAJA",AC11)))</formula>
    </cfRule>
    <cfRule type="containsText" dxfId="991" priority="226" operator="containsText" text="MEDIA">
      <formula>NOT(ISERROR(SEARCH("MEDIA",AC11)))</formula>
    </cfRule>
    <cfRule type="containsText" dxfId="990" priority="227" operator="containsText" text="ALTA">
      <formula>NOT(ISERROR(SEARCH("ALTA",AC11)))</formula>
    </cfRule>
  </conditionalFormatting>
  <conditionalFormatting sqref="V9">
    <cfRule type="containsText" dxfId="989" priority="217" operator="containsText" text="Muy a">
      <formula>NOT(ISERROR(SEARCH("Muy a",V9)))</formula>
    </cfRule>
    <cfRule type="containsText" dxfId="988" priority="218" operator="containsText" text="Muy b">
      <formula>NOT(ISERROR(SEARCH("Muy b",V9)))</formula>
    </cfRule>
    <cfRule type="containsText" dxfId="987" priority="219" operator="containsText" text="Baja">
      <formula>NOT(ISERROR(SEARCH("Baja",V9)))</formula>
    </cfRule>
    <cfRule type="containsText" dxfId="986" priority="220" operator="containsText" text="Media">
      <formula>NOT(ISERROR(SEARCH("Media",V9)))</formula>
    </cfRule>
    <cfRule type="containsText" dxfId="985" priority="221" operator="containsText" text="Alta">
      <formula>NOT(ISERROR(SEARCH("Alta",V9)))</formula>
    </cfRule>
  </conditionalFormatting>
  <conditionalFormatting sqref="V11">
    <cfRule type="containsText" dxfId="984" priority="212" operator="containsText" text="Muy a">
      <formula>NOT(ISERROR(SEARCH("Muy a",V11)))</formula>
    </cfRule>
    <cfRule type="containsText" dxfId="983" priority="213" operator="containsText" text="Muy b">
      <formula>NOT(ISERROR(SEARCH("Muy b",V11)))</formula>
    </cfRule>
    <cfRule type="containsText" dxfId="982" priority="214" operator="containsText" text="Baja">
      <formula>NOT(ISERROR(SEARCH("Baja",V11)))</formula>
    </cfRule>
    <cfRule type="containsText" dxfId="981" priority="215" operator="containsText" text="Media">
      <formula>NOT(ISERROR(SEARCH("Media",V11)))</formula>
    </cfRule>
    <cfRule type="containsText" dxfId="980" priority="216" operator="containsText" text="Alta">
      <formula>NOT(ISERROR(SEARCH("Alta",V11)))</formula>
    </cfRule>
  </conditionalFormatting>
  <conditionalFormatting sqref="X11">
    <cfRule type="containsText" dxfId="979" priority="192" operator="containsText" text="Catastrófico">
      <formula>NOT(ISERROR(SEARCH("Catastrófico",X11)))</formula>
    </cfRule>
    <cfRule type="containsText" dxfId="978" priority="193" operator="containsText" text="Mayor">
      <formula>NOT(ISERROR(SEARCH("Mayor",X11)))</formula>
    </cfRule>
    <cfRule type="containsText" dxfId="977" priority="194" operator="containsText" text="Moderado">
      <formula>NOT(ISERROR(SEARCH("Moderado",X11)))</formula>
    </cfRule>
    <cfRule type="containsText" dxfId="976" priority="195" operator="containsText" text="Menor">
      <formula>NOT(ISERROR(SEARCH("Menor",X11)))</formula>
    </cfRule>
    <cfRule type="containsText" dxfId="975" priority="196" operator="containsText" text="Leve">
      <formula>NOT(ISERROR(SEARCH("Leve",X11)))</formula>
    </cfRule>
    <cfRule type="containsText" dxfId="974" priority="197" operator="containsText" text="Muy a">
      <formula>NOT(ISERROR(SEARCH("Muy a",X11)))</formula>
    </cfRule>
    <cfRule type="containsText" dxfId="973" priority="198" operator="containsText" text="Muy b">
      <formula>NOT(ISERROR(SEARCH("Muy b",X11)))</formula>
    </cfRule>
    <cfRule type="containsText" dxfId="972" priority="199" operator="containsText" text="Baja">
      <formula>NOT(ISERROR(SEARCH("Baja",X11)))</formula>
    </cfRule>
    <cfRule type="containsText" dxfId="971" priority="200" operator="containsText" text="Media">
      <formula>NOT(ISERROR(SEARCH("Media",X11)))</formula>
    </cfRule>
    <cfRule type="containsText" dxfId="970" priority="201" operator="containsText" text="Alta">
      <formula>NOT(ISERROR(SEARCH("Alta",X11)))</formula>
    </cfRule>
  </conditionalFormatting>
  <conditionalFormatting sqref="Z9">
    <cfRule type="containsText" dxfId="969" priority="179" operator="containsText" text="Extremo">
      <formula>NOT(ISERROR(SEARCH("Extremo",Z9)))</formula>
    </cfRule>
    <cfRule type="containsText" dxfId="968" priority="180" operator="containsText" text="Alto">
      <formula>NOT(ISERROR(SEARCH("Alto",Z9)))</formula>
    </cfRule>
    <cfRule type="containsText" dxfId="967" priority="181" operator="containsText" text="Bajo">
      <formula>NOT(ISERROR(SEARCH("Bajo",Z9)))</formula>
    </cfRule>
    <cfRule type="containsText" dxfId="966" priority="182" operator="containsText" text="Catastrófico">
      <formula>NOT(ISERROR(SEARCH("Catastrófico",Z9)))</formula>
    </cfRule>
    <cfRule type="containsText" dxfId="965" priority="183" operator="containsText" text="Mayor">
      <formula>NOT(ISERROR(SEARCH("Mayor",Z9)))</formula>
    </cfRule>
    <cfRule type="containsText" dxfId="964" priority="184" operator="containsText" text="Moderado">
      <formula>NOT(ISERROR(SEARCH("Moderado",Z9)))</formula>
    </cfRule>
    <cfRule type="containsText" dxfId="963" priority="185" operator="containsText" text="Menor">
      <formula>NOT(ISERROR(SEARCH("Menor",Z9)))</formula>
    </cfRule>
    <cfRule type="containsText" dxfId="962" priority="186" operator="containsText" text="Leve">
      <formula>NOT(ISERROR(SEARCH("Leve",Z9)))</formula>
    </cfRule>
    <cfRule type="containsText" dxfId="961" priority="187" operator="containsText" text="Muy a">
      <formula>NOT(ISERROR(SEARCH("Muy a",Z9)))</formula>
    </cfRule>
    <cfRule type="containsText" dxfId="960" priority="188" operator="containsText" text="Muy b">
      <formula>NOT(ISERROR(SEARCH("Muy b",Z9)))</formula>
    </cfRule>
    <cfRule type="containsText" dxfId="959" priority="189" operator="containsText" text="Baja">
      <formula>NOT(ISERROR(SEARCH("Baja",Z9)))</formula>
    </cfRule>
    <cfRule type="containsText" dxfId="958" priority="190" operator="containsText" text="Media">
      <formula>NOT(ISERROR(SEARCH("Media",Z9)))</formula>
    </cfRule>
    <cfRule type="containsText" dxfId="957" priority="191" operator="containsText" text="Alta">
      <formula>NOT(ISERROR(SEARCH("Alta",Z9)))</formula>
    </cfRule>
  </conditionalFormatting>
  <conditionalFormatting sqref="Z11">
    <cfRule type="containsText" dxfId="956" priority="166" operator="containsText" text="Extremo">
      <formula>NOT(ISERROR(SEARCH("Extremo",Z11)))</formula>
    </cfRule>
    <cfRule type="containsText" dxfId="955" priority="167" operator="containsText" text="Alto">
      <formula>NOT(ISERROR(SEARCH("Alto",Z11)))</formula>
    </cfRule>
    <cfRule type="containsText" dxfId="954" priority="168" operator="containsText" text="Bajo">
      <formula>NOT(ISERROR(SEARCH("Bajo",Z11)))</formula>
    </cfRule>
    <cfRule type="containsText" dxfId="953" priority="169" operator="containsText" text="Catastrófico">
      <formula>NOT(ISERROR(SEARCH("Catastrófico",Z11)))</formula>
    </cfRule>
    <cfRule type="containsText" dxfId="952" priority="170" operator="containsText" text="Mayor">
      <formula>NOT(ISERROR(SEARCH("Mayor",Z11)))</formula>
    </cfRule>
    <cfRule type="containsText" dxfId="951" priority="171" operator="containsText" text="Moderado">
      <formula>NOT(ISERROR(SEARCH("Moderado",Z11)))</formula>
    </cfRule>
    <cfRule type="containsText" dxfId="950" priority="172" operator="containsText" text="Menor">
      <formula>NOT(ISERROR(SEARCH("Menor",Z11)))</formula>
    </cfRule>
    <cfRule type="containsText" dxfId="949" priority="173" operator="containsText" text="Leve">
      <formula>NOT(ISERROR(SEARCH("Leve",Z11)))</formula>
    </cfRule>
    <cfRule type="containsText" dxfId="948" priority="174" operator="containsText" text="Muy a">
      <formula>NOT(ISERROR(SEARCH("Muy a",Z11)))</formula>
    </cfRule>
    <cfRule type="containsText" dxfId="947" priority="175" operator="containsText" text="Muy b">
      <formula>NOT(ISERROR(SEARCH("Muy b",Z11)))</formula>
    </cfRule>
    <cfRule type="containsText" dxfId="946" priority="176" operator="containsText" text="Baja">
      <formula>NOT(ISERROR(SEARCH("Baja",Z11)))</formula>
    </cfRule>
    <cfRule type="containsText" dxfId="945" priority="177" operator="containsText" text="Media">
      <formula>NOT(ISERROR(SEARCH("Media",Z11)))</formula>
    </cfRule>
    <cfRule type="containsText" dxfId="944" priority="178" operator="containsText" text="Alta">
      <formula>NOT(ISERROR(SEARCH("Alta",Z11)))</formula>
    </cfRule>
  </conditionalFormatting>
  <conditionalFormatting sqref="AA9">
    <cfRule type="cellIs" dxfId="943" priority="149" operator="equal">
      <formula>100%</formula>
    </cfRule>
    <cfRule type="cellIs" dxfId="942" priority="150" operator="equal">
      <formula>75%</formula>
    </cfRule>
    <cfRule type="cellIs" dxfId="941" priority="151" operator="equal">
      <formula>50%</formula>
    </cfRule>
    <cfRule type="cellIs" dxfId="940" priority="152" operator="equal">
      <formula>25%</formula>
    </cfRule>
    <cfRule type="containsText" dxfId="939" priority="153" operator="containsText" text="Extremo">
      <formula>NOT(ISERROR(SEARCH("Extremo",AA9)))</formula>
    </cfRule>
    <cfRule type="containsText" dxfId="938" priority="154" operator="containsText" text="Alto">
      <formula>NOT(ISERROR(SEARCH("Alto",AA9)))</formula>
    </cfRule>
    <cfRule type="containsText" dxfId="937" priority="155" operator="containsText" text="Bajo">
      <formula>NOT(ISERROR(SEARCH("Bajo",AA9)))</formula>
    </cfRule>
    <cfRule type="containsText" dxfId="936" priority="156" operator="containsText" text="Catastrófico">
      <formula>NOT(ISERROR(SEARCH("Catastrófico",AA9)))</formula>
    </cfRule>
    <cfRule type="containsText" dxfId="935" priority="157" operator="containsText" text="Mayor">
      <formula>NOT(ISERROR(SEARCH("Mayor",AA9)))</formula>
    </cfRule>
    <cfRule type="containsText" dxfId="934" priority="158" operator="containsText" text="Moderado">
      <formula>NOT(ISERROR(SEARCH("Moderado",AA9)))</formula>
    </cfRule>
    <cfRule type="containsText" dxfId="933" priority="159" operator="containsText" text="Menor">
      <formula>NOT(ISERROR(SEARCH("Menor",AA9)))</formula>
    </cfRule>
    <cfRule type="containsText" dxfId="932" priority="160" operator="containsText" text="Leve">
      <formula>NOT(ISERROR(SEARCH("Leve",AA9)))</formula>
    </cfRule>
    <cfRule type="containsText" dxfId="931" priority="161" operator="containsText" text="Muy a">
      <formula>NOT(ISERROR(SEARCH("Muy a",AA9)))</formula>
    </cfRule>
    <cfRule type="containsText" dxfId="930" priority="162" operator="containsText" text="Muy b">
      <formula>NOT(ISERROR(SEARCH("Muy b",AA9)))</formula>
    </cfRule>
    <cfRule type="containsText" dxfId="929" priority="163" operator="containsText" text="Baja">
      <formula>NOT(ISERROR(SEARCH("Baja",AA9)))</formula>
    </cfRule>
    <cfRule type="containsText" dxfId="928" priority="164" operator="containsText" text="Media">
      <formula>NOT(ISERROR(SEARCH("Media",AA9)))</formula>
    </cfRule>
    <cfRule type="containsText" dxfId="927" priority="165" operator="containsText" text="Alta">
      <formula>NOT(ISERROR(SEARCH("Alta",AA9)))</formula>
    </cfRule>
  </conditionalFormatting>
  <conditionalFormatting sqref="AA11">
    <cfRule type="cellIs" dxfId="926" priority="132" operator="equal">
      <formula>100%</formula>
    </cfRule>
    <cfRule type="cellIs" dxfId="925" priority="133" operator="equal">
      <formula>75%</formula>
    </cfRule>
    <cfRule type="cellIs" dxfId="924" priority="134" operator="equal">
      <formula>50%</formula>
    </cfRule>
    <cfRule type="cellIs" dxfId="923" priority="135" operator="equal">
      <formula>25%</formula>
    </cfRule>
    <cfRule type="containsText" dxfId="922" priority="136" operator="containsText" text="Extremo">
      <formula>NOT(ISERROR(SEARCH("Extremo",AA11)))</formula>
    </cfRule>
    <cfRule type="containsText" dxfId="921" priority="137" operator="containsText" text="Alto">
      <formula>NOT(ISERROR(SEARCH("Alto",AA11)))</formula>
    </cfRule>
    <cfRule type="containsText" dxfId="920" priority="138" operator="containsText" text="Bajo">
      <formula>NOT(ISERROR(SEARCH("Bajo",AA11)))</formula>
    </cfRule>
    <cfRule type="containsText" dxfId="919" priority="139" operator="containsText" text="Catastrófico">
      <formula>NOT(ISERROR(SEARCH("Catastrófico",AA11)))</formula>
    </cfRule>
    <cfRule type="containsText" dxfId="918" priority="140" operator="containsText" text="Mayor">
      <formula>NOT(ISERROR(SEARCH("Mayor",AA11)))</formula>
    </cfRule>
    <cfRule type="containsText" dxfId="917" priority="141" operator="containsText" text="Moderado">
      <formula>NOT(ISERROR(SEARCH("Moderado",AA11)))</formula>
    </cfRule>
    <cfRule type="containsText" dxfId="916" priority="142" operator="containsText" text="Menor">
      <formula>NOT(ISERROR(SEARCH("Menor",AA11)))</formula>
    </cfRule>
    <cfRule type="containsText" dxfId="915" priority="143" operator="containsText" text="Leve">
      <formula>NOT(ISERROR(SEARCH("Leve",AA11)))</formula>
    </cfRule>
    <cfRule type="containsText" dxfId="914" priority="144" operator="containsText" text="Muy a">
      <formula>NOT(ISERROR(SEARCH("Muy a",AA11)))</formula>
    </cfRule>
    <cfRule type="containsText" dxfId="913" priority="145" operator="containsText" text="Muy b">
      <formula>NOT(ISERROR(SEARCH("Muy b",AA11)))</formula>
    </cfRule>
    <cfRule type="containsText" dxfId="912" priority="146" operator="containsText" text="Baja">
      <formula>NOT(ISERROR(SEARCH("Baja",AA11)))</formula>
    </cfRule>
    <cfRule type="containsText" dxfId="911" priority="147" operator="containsText" text="Media">
      <formula>NOT(ISERROR(SEARCH("Media",AA11)))</formula>
    </cfRule>
    <cfRule type="containsText" dxfId="910" priority="148" operator="containsText" text="Alta">
      <formula>NOT(ISERROR(SEARCH("Alta",AA11)))</formula>
    </cfRule>
  </conditionalFormatting>
  <conditionalFormatting sqref="X9">
    <cfRule type="containsText" dxfId="909" priority="122" operator="containsText" text="Catastrófico">
      <formula>NOT(ISERROR(SEARCH("Catastrófico",X9)))</formula>
    </cfRule>
    <cfRule type="containsText" dxfId="908" priority="123" operator="containsText" text="Mayor">
      <formula>NOT(ISERROR(SEARCH("Mayor",X9)))</formula>
    </cfRule>
    <cfRule type="containsText" dxfId="907" priority="124" operator="containsText" text="Moderado">
      <formula>NOT(ISERROR(SEARCH("Moderado",X9)))</formula>
    </cfRule>
    <cfRule type="containsText" dxfId="906" priority="125" operator="containsText" text="Menor">
      <formula>NOT(ISERROR(SEARCH("Menor",X9)))</formula>
    </cfRule>
    <cfRule type="containsText" dxfId="905" priority="126" operator="containsText" text="Leve">
      <formula>NOT(ISERROR(SEARCH("Leve",X9)))</formula>
    </cfRule>
    <cfRule type="containsText" dxfId="904" priority="127" operator="containsText" text="Muy a">
      <formula>NOT(ISERROR(SEARCH("Muy a",X9)))</formula>
    </cfRule>
    <cfRule type="containsText" dxfId="903" priority="128" operator="containsText" text="Muy b">
      <formula>NOT(ISERROR(SEARCH("Muy b",X9)))</formula>
    </cfRule>
    <cfRule type="containsText" dxfId="902" priority="129" operator="containsText" text="Baja">
      <formula>NOT(ISERROR(SEARCH("Baja",X9)))</formula>
    </cfRule>
    <cfRule type="containsText" dxfId="901" priority="130" operator="containsText" text="Media">
      <formula>NOT(ISERROR(SEARCH("Media",X9)))</formula>
    </cfRule>
    <cfRule type="containsText" dxfId="900" priority="131" operator="containsText" text="Alta">
      <formula>NOT(ISERROR(SEARCH("Alta",X9)))</formula>
    </cfRule>
  </conditionalFormatting>
  <conditionalFormatting sqref="U9">
    <cfRule type="cellIs" dxfId="899" priority="104" operator="equal">
      <formula>100%</formula>
    </cfRule>
    <cfRule type="cellIs" dxfId="898" priority="105" operator="equal">
      <formula>80%</formula>
    </cfRule>
    <cfRule type="cellIs" dxfId="897" priority="106" operator="equal">
      <formula>60%</formula>
    </cfRule>
    <cfRule type="cellIs" dxfId="896" priority="107" operator="equal">
      <formula>40%</formula>
    </cfRule>
    <cfRule type="cellIs" dxfId="895" priority="108" operator="equal">
      <formula>0.2</formula>
    </cfRule>
    <cfRule type="containsText" dxfId="894" priority="109" operator="containsText" text="Extremo">
      <formula>NOT(ISERROR(SEARCH("Extremo",U9)))</formula>
    </cfRule>
    <cfRule type="containsText" dxfId="893" priority="110" operator="containsText" text="Alto">
      <formula>NOT(ISERROR(SEARCH("Alto",U9)))</formula>
    </cfRule>
    <cfRule type="containsText" dxfId="892" priority="111" operator="containsText" text="Bajo">
      <formula>NOT(ISERROR(SEARCH("Bajo",U9)))</formula>
    </cfRule>
    <cfRule type="containsText" dxfId="891" priority="112" operator="containsText" text="Catastrófico">
      <formula>NOT(ISERROR(SEARCH("Catastrófico",U9)))</formula>
    </cfRule>
    <cfRule type="containsText" dxfId="890" priority="113" operator="containsText" text="Mayor">
      <formula>NOT(ISERROR(SEARCH("Mayor",U9)))</formula>
    </cfRule>
    <cfRule type="containsText" dxfId="889" priority="114" operator="containsText" text="Moderado">
      <formula>NOT(ISERROR(SEARCH("Moderado",U9)))</formula>
    </cfRule>
    <cfRule type="containsText" dxfId="888" priority="115" operator="containsText" text="Menor">
      <formula>NOT(ISERROR(SEARCH("Menor",U9)))</formula>
    </cfRule>
    <cfRule type="containsText" dxfId="887" priority="116" operator="containsText" text="Leve">
      <formula>NOT(ISERROR(SEARCH("Leve",U9)))</formula>
    </cfRule>
    <cfRule type="containsText" dxfId="886" priority="117" operator="containsText" text="Muy a">
      <formula>NOT(ISERROR(SEARCH("Muy a",U9)))</formula>
    </cfRule>
    <cfRule type="containsText" dxfId="885" priority="118" operator="containsText" text="Muy b">
      <formula>NOT(ISERROR(SEARCH("Muy b",U9)))</formula>
    </cfRule>
    <cfRule type="containsText" dxfId="884" priority="119" operator="containsText" text="Baja">
      <formula>NOT(ISERROR(SEARCH("Baja",U9)))</formula>
    </cfRule>
    <cfRule type="containsText" dxfId="883" priority="120" operator="containsText" text="Media">
      <formula>NOT(ISERROR(SEARCH("Media",U9)))</formula>
    </cfRule>
    <cfRule type="containsText" dxfId="882" priority="121" operator="containsText" text="Alta">
      <formula>NOT(ISERROR(SEARCH("Alta",U9)))</formula>
    </cfRule>
  </conditionalFormatting>
  <conditionalFormatting sqref="U11">
    <cfRule type="cellIs" dxfId="881" priority="86" operator="equal">
      <formula>100%</formula>
    </cfRule>
    <cfRule type="cellIs" dxfId="880" priority="87" operator="equal">
      <formula>80%</formula>
    </cfRule>
    <cfRule type="cellIs" dxfId="879" priority="88" operator="equal">
      <formula>60%</formula>
    </cfRule>
    <cfRule type="cellIs" dxfId="878" priority="89" operator="equal">
      <formula>40%</formula>
    </cfRule>
    <cfRule type="cellIs" dxfId="877" priority="90" operator="equal">
      <formula>0.2</formula>
    </cfRule>
    <cfRule type="containsText" dxfId="876" priority="91" operator="containsText" text="Extremo">
      <formula>NOT(ISERROR(SEARCH("Extremo",U11)))</formula>
    </cfRule>
    <cfRule type="containsText" dxfId="875" priority="92" operator="containsText" text="Alto">
      <formula>NOT(ISERROR(SEARCH("Alto",U11)))</formula>
    </cfRule>
    <cfRule type="containsText" dxfId="874" priority="93" operator="containsText" text="Bajo">
      <formula>NOT(ISERROR(SEARCH("Bajo",U11)))</formula>
    </cfRule>
    <cfRule type="containsText" dxfId="873" priority="94" operator="containsText" text="Catastrófico">
      <formula>NOT(ISERROR(SEARCH("Catastrófico",U11)))</formula>
    </cfRule>
    <cfRule type="containsText" dxfId="872" priority="95" operator="containsText" text="Mayor">
      <formula>NOT(ISERROR(SEARCH("Mayor",U11)))</formula>
    </cfRule>
    <cfRule type="containsText" dxfId="871" priority="96" operator="containsText" text="Moderado">
      <formula>NOT(ISERROR(SEARCH("Moderado",U11)))</formula>
    </cfRule>
    <cfRule type="containsText" dxfId="870" priority="97" operator="containsText" text="Menor">
      <formula>NOT(ISERROR(SEARCH("Menor",U11)))</formula>
    </cfRule>
    <cfRule type="containsText" dxfId="869" priority="98" operator="containsText" text="Leve">
      <formula>NOT(ISERROR(SEARCH("Leve",U11)))</formula>
    </cfRule>
    <cfRule type="containsText" dxfId="868" priority="99" operator="containsText" text="Muy a">
      <formula>NOT(ISERROR(SEARCH("Muy a",U11)))</formula>
    </cfRule>
    <cfRule type="containsText" dxfId="867" priority="100" operator="containsText" text="Muy b">
      <formula>NOT(ISERROR(SEARCH("Muy b",U11)))</formula>
    </cfRule>
    <cfRule type="containsText" dxfId="866" priority="101" operator="containsText" text="Baja">
      <formula>NOT(ISERROR(SEARCH("Baja",U11)))</formula>
    </cfRule>
    <cfRule type="containsText" dxfId="865" priority="102" operator="containsText" text="Media">
      <formula>NOT(ISERROR(SEARCH("Media",U11)))</formula>
    </cfRule>
    <cfRule type="containsText" dxfId="864" priority="103" operator="containsText" text="Alta">
      <formula>NOT(ISERROR(SEARCH("Alta",U11)))</formula>
    </cfRule>
  </conditionalFormatting>
  <conditionalFormatting sqref="AK9">
    <cfRule type="containsText" dxfId="863" priority="83" operator="containsText" text="BAJA">
      <formula>NOT(ISERROR(SEARCH("BAJA",AK9)))</formula>
    </cfRule>
    <cfRule type="containsText" dxfId="862" priority="84" operator="containsText" text="MEDIA">
      <formula>NOT(ISERROR(SEARCH("MEDIA",AK9)))</formula>
    </cfRule>
    <cfRule type="containsText" dxfId="861" priority="85" operator="containsText" text="ALTA">
      <formula>NOT(ISERROR(SEARCH("ALTA",AK9)))</formula>
    </cfRule>
  </conditionalFormatting>
  <conditionalFormatting sqref="AK10:AK12">
    <cfRule type="containsText" dxfId="860" priority="80" operator="containsText" text="BAJA">
      <formula>NOT(ISERROR(SEARCH("BAJA",AK10)))</formula>
    </cfRule>
    <cfRule type="containsText" dxfId="859" priority="81" operator="containsText" text="MEDIA">
      <formula>NOT(ISERROR(SEARCH("MEDIA",AK10)))</formula>
    </cfRule>
    <cfRule type="containsText" dxfId="858" priority="82" operator="containsText" text="ALTA">
      <formula>NOT(ISERROR(SEARCH("ALTA",AK10)))</formula>
    </cfRule>
  </conditionalFormatting>
  <conditionalFormatting sqref="AW9">
    <cfRule type="cellIs" dxfId="857" priority="62" operator="equal">
      <formula>100%</formula>
    </cfRule>
    <cfRule type="cellIs" dxfId="856" priority="63" operator="equal">
      <formula>80%</formula>
    </cfRule>
    <cfRule type="cellIs" dxfId="855" priority="64" operator="equal">
      <formula>60%</formula>
    </cfRule>
    <cfRule type="cellIs" dxfId="854" priority="65" operator="equal">
      <formula>40%</formula>
    </cfRule>
    <cfRule type="cellIs" dxfId="853" priority="66" operator="equal">
      <formula>0.2</formula>
    </cfRule>
    <cfRule type="containsText" dxfId="852" priority="67" operator="containsText" text="Extremo">
      <formula>NOT(ISERROR(SEARCH("Extremo",AW9)))</formula>
    </cfRule>
    <cfRule type="containsText" dxfId="851" priority="68" operator="containsText" text="Alto">
      <formula>NOT(ISERROR(SEARCH("Alto",AW9)))</formula>
    </cfRule>
    <cfRule type="containsText" dxfId="850" priority="69" operator="containsText" text="Bajo">
      <formula>NOT(ISERROR(SEARCH("Bajo",AW9)))</formula>
    </cfRule>
    <cfRule type="containsText" dxfId="849" priority="70" operator="containsText" text="Catastrófico">
      <formula>NOT(ISERROR(SEARCH("Catastrófico",AW9)))</formula>
    </cfRule>
    <cfRule type="containsText" dxfId="848" priority="71" operator="containsText" text="Mayor">
      <formula>NOT(ISERROR(SEARCH("Mayor",AW9)))</formula>
    </cfRule>
    <cfRule type="containsText" dxfId="847" priority="72" operator="containsText" text="Moderado">
      <formula>NOT(ISERROR(SEARCH("Moderado",AW9)))</formula>
    </cfRule>
    <cfRule type="containsText" dxfId="846" priority="73" operator="containsText" text="Menor">
      <formula>NOT(ISERROR(SEARCH("Menor",AW9)))</formula>
    </cfRule>
    <cfRule type="containsText" dxfId="845" priority="74" operator="containsText" text="Leve">
      <formula>NOT(ISERROR(SEARCH("Leve",AW9)))</formula>
    </cfRule>
    <cfRule type="containsText" dxfId="844" priority="75" operator="containsText" text="Muy a">
      <formula>NOT(ISERROR(SEARCH("Muy a",AW9)))</formula>
    </cfRule>
    <cfRule type="containsText" dxfId="843" priority="76" operator="containsText" text="Muy b">
      <formula>NOT(ISERROR(SEARCH("Muy b",AW9)))</formula>
    </cfRule>
    <cfRule type="containsText" dxfId="842" priority="77" operator="containsText" text="Baja">
      <formula>NOT(ISERROR(SEARCH("Baja",AW9)))</formula>
    </cfRule>
    <cfRule type="containsText" dxfId="841" priority="78" operator="containsText" text="Media">
      <formula>NOT(ISERROR(SEARCH("Media",AW9)))</formula>
    </cfRule>
    <cfRule type="containsText" dxfId="840" priority="79" operator="containsText" text="Alta">
      <formula>NOT(ISERROR(SEARCH("Alta",AW9)))</formula>
    </cfRule>
  </conditionalFormatting>
  <conditionalFormatting sqref="AV9:AV12">
    <cfRule type="cellIs" dxfId="839" priority="55" operator="greaterThan">
      <formula>75%</formula>
    </cfRule>
    <cfRule type="cellIs" dxfId="838" priority="56" operator="between">
      <formula>51%</formula>
      <formula>75%</formula>
    </cfRule>
    <cfRule type="cellIs" dxfId="837" priority="57" operator="between">
      <formula>26%</formula>
      <formula>50%</formula>
    </cfRule>
    <cfRule type="cellIs" dxfId="836" priority="58" operator="between">
      <formula>0%</formula>
      <formula>25%</formula>
    </cfRule>
    <cfRule type="containsText" dxfId="835" priority="59" operator="containsText" text="BAJA">
      <formula>NOT(ISERROR(SEARCH("BAJA",AV9)))</formula>
    </cfRule>
    <cfRule type="containsText" dxfId="834" priority="60" operator="containsText" text="MEDIA">
      <formula>NOT(ISERROR(SEARCH("MEDIA",AV9)))</formula>
    </cfRule>
    <cfRule type="containsText" dxfId="833" priority="61" operator="containsText" text="ALTA">
      <formula>NOT(ISERROR(SEARCH("ALTA",AV9)))</formula>
    </cfRule>
  </conditionalFormatting>
  <conditionalFormatting sqref="AW11">
    <cfRule type="cellIs" dxfId="832" priority="37" operator="equal">
      <formula>100%</formula>
    </cfRule>
    <cfRule type="cellIs" dxfId="831" priority="38" operator="equal">
      <formula>80%</formula>
    </cfRule>
    <cfRule type="cellIs" dxfId="830" priority="39" operator="equal">
      <formula>60%</formula>
    </cfRule>
    <cfRule type="cellIs" dxfId="829" priority="40" operator="equal">
      <formula>40%</formula>
    </cfRule>
    <cfRule type="cellIs" dxfId="828" priority="41" operator="equal">
      <formula>0.2</formula>
    </cfRule>
    <cfRule type="containsText" dxfId="827" priority="42" operator="containsText" text="Extremo">
      <formula>NOT(ISERROR(SEARCH("Extremo",AW11)))</formula>
    </cfRule>
    <cfRule type="containsText" dxfId="826" priority="43" operator="containsText" text="Alto">
      <formula>NOT(ISERROR(SEARCH("Alto",AW11)))</formula>
    </cfRule>
    <cfRule type="containsText" dxfId="825" priority="44" operator="containsText" text="Bajo">
      <formula>NOT(ISERROR(SEARCH("Bajo",AW11)))</formula>
    </cfRule>
    <cfRule type="containsText" dxfId="824" priority="45" operator="containsText" text="Catastrófico">
      <formula>NOT(ISERROR(SEARCH("Catastrófico",AW11)))</formula>
    </cfRule>
    <cfRule type="containsText" dxfId="823" priority="46" operator="containsText" text="Mayor">
      <formula>NOT(ISERROR(SEARCH("Mayor",AW11)))</formula>
    </cfRule>
    <cfRule type="containsText" dxfId="822" priority="47" operator="containsText" text="Moderado">
      <formula>NOT(ISERROR(SEARCH("Moderado",AW11)))</formula>
    </cfRule>
    <cfRule type="containsText" dxfId="821" priority="48" operator="containsText" text="Menor">
      <formula>NOT(ISERROR(SEARCH("Menor",AW11)))</formula>
    </cfRule>
    <cfRule type="containsText" dxfId="820" priority="49" operator="containsText" text="Leve">
      <formula>NOT(ISERROR(SEARCH("Leve",AW11)))</formula>
    </cfRule>
    <cfRule type="containsText" dxfId="819" priority="50" operator="containsText" text="Muy a">
      <formula>NOT(ISERROR(SEARCH("Muy a",AW11)))</formula>
    </cfRule>
    <cfRule type="containsText" dxfId="818" priority="51" operator="containsText" text="Muy b">
      <formula>NOT(ISERROR(SEARCH("Muy b",AW11)))</formula>
    </cfRule>
    <cfRule type="containsText" dxfId="817" priority="52" operator="containsText" text="Baja">
      <formula>NOT(ISERROR(SEARCH("Baja",AW11)))</formula>
    </cfRule>
    <cfRule type="containsText" dxfId="816" priority="53" operator="containsText" text="Media">
      <formula>NOT(ISERROR(SEARCH("Media",AW11)))</formula>
    </cfRule>
    <cfRule type="containsText" dxfId="815" priority="54" operator="containsText" text="Alta">
      <formula>NOT(ISERROR(SEARCH("Alta",AW11)))</formula>
    </cfRule>
  </conditionalFormatting>
  <conditionalFormatting sqref="AX9">
    <cfRule type="cellIs" dxfId="814" priority="19" operator="equal">
      <formula>100%</formula>
    </cfRule>
    <cfRule type="cellIs" dxfId="813" priority="20" operator="equal">
      <formula>80%</formula>
    </cfRule>
    <cfRule type="cellIs" dxfId="812" priority="21" operator="equal">
      <formula>60%</formula>
    </cfRule>
    <cfRule type="cellIs" dxfId="811" priority="22" operator="equal">
      <formula>40%</formula>
    </cfRule>
    <cfRule type="cellIs" dxfId="810" priority="23" operator="equal">
      <formula>0.2</formula>
    </cfRule>
    <cfRule type="containsText" dxfId="809" priority="24" operator="containsText" text="Extremo">
      <formula>NOT(ISERROR(SEARCH("Extremo",AX9)))</formula>
    </cfRule>
    <cfRule type="containsText" dxfId="808" priority="25" operator="containsText" text="Alto">
      <formula>NOT(ISERROR(SEARCH("Alto",AX9)))</formula>
    </cfRule>
    <cfRule type="containsText" dxfId="807" priority="26" operator="containsText" text="Bajo">
      <formula>NOT(ISERROR(SEARCH("Bajo",AX9)))</formula>
    </cfRule>
    <cfRule type="containsText" dxfId="806" priority="27" operator="containsText" text="Catastrófico">
      <formula>NOT(ISERROR(SEARCH("Catastrófico",AX9)))</formula>
    </cfRule>
    <cfRule type="containsText" dxfId="805" priority="28" operator="containsText" text="Mayor">
      <formula>NOT(ISERROR(SEARCH("Mayor",AX9)))</formula>
    </cfRule>
    <cfRule type="containsText" dxfId="804" priority="29" operator="containsText" text="Moderado">
      <formula>NOT(ISERROR(SEARCH("Moderado",AX9)))</formula>
    </cfRule>
    <cfRule type="containsText" dxfId="803" priority="30" operator="containsText" text="Menor">
      <formula>NOT(ISERROR(SEARCH("Menor",AX9)))</formula>
    </cfRule>
    <cfRule type="containsText" dxfId="802" priority="31" operator="containsText" text="Leve">
      <formula>NOT(ISERROR(SEARCH("Leve",AX9)))</formula>
    </cfRule>
    <cfRule type="containsText" dxfId="801" priority="32" operator="containsText" text="Muy a">
      <formula>NOT(ISERROR(SEARCH("Muy a",AX9)))</formula>
    </cfRule>
    <cfRule type="containsText" dxfId="800" priority="33" operator="containsText" text="Muy b">
      <formula>NOT(ISERROR(SEARCH("Muy b",AX9)))</formula>
    </cfRule>
    <cfRule type="containsText" dxfId="799" priority="34" operator="containsText" text="Baja">
      <formula>NOT(ISERROR(SEARCH("Baja",AX9)))</formula>
    </cfRule>
    <cfRule type="containsText" dxfId="798" priority="35" operator="containsText" text="Media">
      <formula>NOT(ISERROR(SEARCH("Media",AX9)))</formula>
    </cfRule>
    <cfRule type="containsText" dxfId="797" priority="36" operator="containsText" text="Alta">
      <formula>NOT(ISERROR(SEARCH("Alta",AX9)))</formula>
    </cfRule>
  </conditionalFormatting>
  <conditionalFormatting sqref="AX11">
    <cfRule type="cellIs" dxfId="796" priority="1" operator="equal">
      <formula>100%</formula>
    </cfRule>
    <cfRule type="cellIs" dxfId="795" priority="2" operator="equal">
      <formula>80%</formula>
    </cfRule>
    <cfRule type="cellIs" dxfId="794" priority="3" operator="equal">
      <formula>60%</formula>
    </cfRule>
    <cfRule type="cellIs" dxfId="793" priority="4" operator="equal">
      <formula>40%</formula>
    </cfRule>
    <cfRule type="cellIs" dxfId="792" priority="5" operator="equal">
      <formula>0.2</formula>
    </cfRule>
    <cfRule type="containsText" dxfId="791" priority="6" operator="containsText" text="Extremo">
      <formula>NOT(ISERROR(SEARCH("Extremo",AX11)))</formula>
    </cfRule>
    <cfRule type="containsText" dxfId="790" priority="7" operator="containsText" text="Alto">
      <formula>NOT(ISERROR(SEARCH("Alto",AX11)))</formula>
    </cfRule>
    <cfRule type="containsText" dxfId="789" priority="8" operator="containsText" text="Bajo">
      <formula>NOT(ISERROR(SEARCH("Bajo",AX11)))</formula>
    </cfRule>
    <cfRule type="containsText" dxfId="788" priority="9" operator="containsText" text="Catastrófico">
      <formula>NOT(ISERROR(SEARCH("Catastrófico",AX11)))</formula>
    </cfRule>
    <cfRule type="containsText" dxfId="787" priority="10" operator="containsText" text="Mayor">
      <formula>NOT(ISERROR(SEARCH("Mayor",AX11)))</formula>
    </cfRule>
    <cfRule type="containsText" dxfId="786" priority="11" operator="containsText" text="Moderado">
      <formula>NOT(ISERROR(SEARCH("Moderado",AX11)))</formula>
    </cfRule>
    <cfRule type="containsText" dxfId="785" priority="12" operator="containsText" text="Menor">
      <formula>NOT(ISERROR(SEARCH("Menor",AX11)))</formula>
    </cfRule>
    <cfRule type="containsText" dxfId="784" priority="13" operator="containsText" text="Leve">
      <formula>NOT(ISERROR(SEARCH("Leve",AX11)))</formula>
    </cfRule>
    <cfRule type="containsText" dxfId="783" priority="14" operator="containsText" text="Muy a">
      <formula>NOT(ISERROR(SEARCH("Muy a",AX11)))</formula>
    </cfRule>
    <cfRule type="containsText" dxfId="782" priority="15" operator="containsText" text="Muy b">
      <formula>NOT(ISERROR(SEARCH("Muy b",AX11)))</formula>
    </cfRule>
    <cfRule type="containsText" dxfId="781" priority="16" operator="containsText" text="Baja">
      <formula>NOT(ISERROR(SEARCH("Baja",AX11)))</formula>
    </cfRule>
    <cfRule type="containsText" dxfId="780" priority="17" operator="containsText" text="Media">
      <formula>NOT(ISERROR(SEARCH("Media",AX11)))</formula>
    </cfRule>
    <cfRule type="containsText" dxfId="779" priority="18" operator="containsText" text="Alta">
      <formula>NOT(ISERROR(SEARCH("Alta",AX11)))</formula>
    </cfRule>
  </conditionalFormatting>
  <dataValidations count="5">
    <dataValidation type="list" allowBlank="1" showInputMessage="1" showErrorMessage="1" sqref="A4 A7 AK4:AK12">
      <formula1>"SI,NO"</formula1>
    </dataValidation>
    <dataValidation type="list" allowBlank="1" showInputMessage="1" showErrorMessage="1" sqref="AG4:AG10">
      <formula1>"Manual,Automático"</formula1>
    </dataValidation>
    <dataValidation type="list" allowBlank="1" showInputMessage="1" showErrorMessage="1" sqref="AR4:AR12">
      <formula1>"Asignado,No Asignado"</formula1>
    </dataValidation>
    <dataValidation type="list" allowBlank="1" showInputMessage="1" showErrorMessage="1" sqref="AT4:AT8">
      <formula1>"Adecuado,Inadecuado"</formula1>
    </dataValidation>
    <dataValidation type="list" allowBlank="1" showInputMessage="1" showErrorMessage="1" sqref="AJ4:AJ8">
      <formula1>"Confiable,No confiable"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Listas!$C$2:$C$8</xm:f>
          </x14:formula1>
          <xm:sqref>E11:E12</xm:sqref>
        </x14:dataValidation>
        <x14:dataValidation type="list" allowBlank="1" showInputMessage="1" showErrorMessage="1">
          <x14:formula1>
            <xm:f>Listas!$B$2:$B$7</xm:f>
          </x14:formula1>
          <xm:sqref>D11:D12</xm:sqref>
        </x14:dataValidation>
        <x14:dataValidation type="list" allowBlank="1" showInputMessage="1" showErrorMessage="1">
          <x14:formula1>
            <xm:f>Listas!$P$2:$P$7</xm:f>
          </x14:formula1>
          <xm:sqref>Q4:Q12</xm:sqref>
        </x14:dataValidation>
        <x14:dataValidation type="list" allowBlank="1" showInputMessage="1" showErrorMessage="1">
          <x14:formula1>
            <xm:f>Listas!$O$2:$O$7</xm:f>
          </x14:formula1>
          <xm:sqref>O4:O12</xm:sqref>
        </x14:dataValidation>
        <x14:dataValidation type="list" allowBlank="1" showInputMessage="1" showErrorMessage="1">
          <x14:formula1>
            <xm:f>Listas!$N$2:$N$7</xm:f>
          </x14:formula1>
          <xm:sqref>M7:M12</xm:sqref>
        </x14:dataValidation>
        <x14:dataValidation type="list" allowBlank="1" showInputMessage="1" showErrorMessage="1">
          <x14:formula1>
            <xm:f>Listas!$Q$2:$Q$8</xm:f>
          </x14:formula1>
          <xm:sqref>J4:J12</xm:sqref>
        </x14:dataValidation>
        <x14:dataValidation type="list" allowBlank="1" showInputMessage="1" showErrorMessage="1">
          <x14:formula1>
            <xm:f>Listas!$L$2:$L$6</xm:f>
          </x14:formula1>
          <xm:sqref>T11:T12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83"/>
  <sheetViews>
    <sheetView zoomScale="70" zoomScaleNormal="70" workbookViewId="0">
      <pane ySplit="3" topLeftCell="A4" activePane="bottomLeft" state="frozen"/>
      <selection pane="bottomLeft" activeCell="A4" sqref="A4:A6"/>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12" width="32.44140625" style="2" customWidth="1"/>
    <col min="13" max="13" width="19.109375" style="2" customWidth="1"/>
    <col min="14" max="14" width="3.44140625" style="2" hidden="1" customWidth="1"/>
    <col min="15" max="15" width="17.33203125" style="2" customWidth="1"/>
    <col min="16" max="16" width="3.44140625" style="2" hidden="1" customWidth="1"/>
    <col min="17" max="17" width="19.6640625" style="2" customWidth="1"/>
    <col min="18" max="18" width="3" style="2" hidden="1" customWidth="1"/>
    <col min="19" max="20" width="21.88671875" style="2" customWidth="1"/>
    <col min="21" max="21" width="10.4414062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51.3320312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2"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1.5546875" style="133" customWidth="1"/>
    <col min="59" max="59" width="14.88671875" style="1" customWidth="1"/>
    <col min="60" max="60" width="46.6640625" style="1" customWidth="1"/>
    <col min="61" max="61" width="14.88671875" style="1" customWidth="1"/>
    <col min="62" max="62" width="51.4414062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9.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9.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1537</v>
      </c>
      <c r="BC2" s="372" t="s">
        <v>168</v>
      </c>
      <c r="BD2" s="372" t="s">
        <v>169</v>
      </c>
      <c r="BE2" s="372" t="s">
        <v>170</v>
      </c>
      <c r="BF2" s="372"/>
      <c r="BG2" s="372"/>
      <c r="BH2" s="372"/>
      <c r="BI2" s="372"/>
      <c r="BJ2" s="382"/>
    </row>
    <row r="3" spans="1:62" s="21" customFormat="1" ht="36.7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1659</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345.6" x14ac:dyDescent="0.3">
      <c r="A4" s="376" t="s">
        <v>240</v>
      </c>
      <c r="B4" s="355" t="s">
        <v>59</v>
      </c>
      <c r="C4" s="355" t="s">
        <v>89</v>
      </c>
      <c r="D4" s="355" t="s">
        <v>12</v>
      </c>
      <c r="E4" s="355" t="s">
        <v>34</v>
      </c>
      <c r="F4" s="370" t="s">
        <v>1610</v>
      </c>
      <c r="G4" s="532" t="s">
        <v>1628</v>
      </c>
      <c r="H4" s="355" t="s">
        <v>1539</v>
      </c>
      <c r="I4" s="370" t="s">
        <v>1540</v>
      </c>
      <c r="J4" s="355" t="s">
        <v>63</v>
      </c>
      <c r="K4" s="355">
        <v>1</v>
      </c>
      <c r="L4" s="357">
        <f>IF(J4="Diaria",+(K4/360),IF(J4="Mensual",+(K4/12),IF(J4="Bimestral",+(K4/6),IF(J4="Trimestral",+(K4/4),IF(J4="Semestral",+(K4/2),IF(J4="Anual",+(K4/1),""))))))</f>
        <v>8.3333333333333329E-2</v>
      </c>
      <c r="M4" s="355" t="s">
        <v>29</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5" t="s">
        <v>46</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58</v>
      </c>
      <c r="U4" s="356">
        <f>+MAX(N4,P4,R4)</f>
        <v>0.4</v>
      </c>
      <c r="V4" s="369" t="str">
        <f>IF(L4&lt;=20%,"Muy baja",IF(L4&lt;=40%,"Baja",IF(L4&lt;=60%,"Media",IF(L4&lt;=80%,"Alta",IF(L4&lt;=100%,"Muy alta",IF(L4&gt;=100%,"Muy alta",""))))))</f>
        <v>Muy baja</v>
      </c>
      <c r="W4" s="367">
        <v>0.2</v>
      </c>
      <c r="X4" s="369" t="str">
        <f>IF(U4=20%,"Leve",IF(U4=40%,"Menor",IF(U4=60%,"Moderado",IF(U4=80%,"Mayor",IF(U4=100%,"Catastrófico","")))))</f>
        <v>Menor</v>
      </c>
      <c r="Y4" s="367">
        <v>0.4</v>
      </c>
      <c r="Z4" s="356" t="s">
        <v>152</v>
      </c>
      <c r="AA4" s="367">
        <f>IF(Z4="Bajo",25%,IF(Z4="Moderado",50%,IF(Z4="Alto",75%,IF(Z4="Extremo",100%,""))))</f>
        <v>0.25</v>
      </c>
      <c r="AB4" s="530" t="s">
        <v>1632</v>
      </c>
      <c r="AC4" s="71" t="s">
        <v>1541</v>
      </c>
      <c r="AD4" s="71" t="s">
        <v>1633</v>
      </c>
      <c r="AE4" s="71" t="s">
        <v>54</v>
      </c>
      <c r="AF4" s="41">
        <f>IF(AE4="Preventivo",25%,IF(AE4="Detectivo",15%,IF(AE4="Correctivo",10%,"")))</f>
        <v>0.25</v>
      </c>
      <c r="AG4" s="231" t="s">
        <v>199</v>
      </c>
      <c r="AH4" s="41">
        <f t="shared" ref="AH4:AH16" si="0">IF(AG4="Manual",15%,IF(AG4="Automático",25%,""))</f>
        <v>0.15</v>
      </c>
      <c r="AI4" s="41">
        <f t="shared" ref="AI4:AI16" si="1">+AH4+AF4</f>
        <v>0.4</v>
      </c>
      <c r="AJ4" s="231" t="s">
        <v>200</v>
      </c>
      <c r="AK4" s="224" t="s">
        <v>191</v>
      </c>
      <c r="AL4" s="71" t="s">
        <v>1542</v>
      </c>
      <c r="AM4" s="224" t="s">
        <v>23</v>
      </c>
      <c r="AN4" s="231" t="s">
        <v>1543</v>
      </c>
      <c r="AO4" s="231" t="s">
        <v>40</v>
      </c>
      <c r="AP4" s="231" t="s">
        <v>1544</v>
      </c>
      <c r="AQ4" s="231" t="s">
        <v>1545</v>
      </c>
      <c r="AR4" s="231" t="s">
        <v>204</v>
      </c>
      <c r="AS4" s="231" t="s">
        <v>1546</v>
      </c>
      <c r="AT4" s="231" t="s">
        <v>206</v>
      </c>
      <c r="AU4" s="231">
        <f>+AI4*AA4</f>
        <v>0.1</v>
      </c>
      <c r="AV4" s="42">
        <f>+AA4-AU4</f>
        <v>0.15</v>
      </c>
      <c r="AW4" s="356" t="str">
        <f>+IF(C4="Corrupción","Moderado",IF(AV6&lt;=25%,"Bajo",IF(AV6&lt;=50%,"Moderado",IF(AV6&lt;=75%,"Alto",IF(AV6&gt;75%,"Extremo","")))))</f>
        <v>Bajo</v>
      </c>
      <c r="AX4" s="356" t="s">
        <v>41</v>
      </c>
      <c r="AY4" s="69">
        <v>1</v>
      </c>
      <c r="AZ4" s="71" t="s">
        <v>1547</v>
      </c>
      <c r="BA4" s="246" t="s">
        <v>1546</v>
      </c>
      <c r="BB4" s="247">
        <v>44197</v>
      </c>
      <c r="BC4" s="247" t="s">
        <v>1548</v>
      </c>
      <c r="BD4" s="246" t="str">
        <f>+AQ4</f>
        <v>Registro de comunicación de observaciones</v>
      </c>
      <c r="BE4" s="256">
        <v>44439</v>
      </c>
      <c r="BF4" s="141" t="s">
        <v>1634</v>
      </c>
      <c r="BG4" s="44">
        <v>44500</v>
      </c>
      <c r="BH4" s="326" t="s">
        <v>1635</v>
      </c>
      <c r="BI4" s="44">
        <v>44561</v>
      </c>
      <c r="BJ4" s="287"/>
    </row>
    <row r="5" spans="1:62" ht="331.2" x14ac:dyDescent="0.3">
      <c r="A5" s="376"/>
      <c r="B5" s="355"/>
      <c r="C5" s="355"/>
      <c r="D5" s="355"/>
      <c r="E5" s="355"/>
      <c r="F5" s="370"/>
      <c r="G5" s="532"/>
      <c r="H5" s="355"/>
      <c r="I5" s="370"/>
      <c r="J5" s="355"/>
      <c r="K5" s="355"/>
      <c r="L5" s="357"/>
      <c r="M5" s="355"/>
      <c r="N5" s="355"/>
      <c r="O5" s="355"/>
      <c r="P5" s="355"/>
      <c r="Q5" s="355"/>
      <c r="R5" s="355"/>
      <c r="S5" s="356"/>
      <c r="T5" s="356"/>
      <c r="U5" s="356"/>
      <c r="V5" s="369"/>
      <c r="W5" s="367"/>
      <c r="X5" s="369"/>
      <c r="Y5" s="367"/>
      <c r="Z5" s="356"/>
      <c r="AA5" s="367"/>
      <c r="AB5" s="368"/>
      <c r="AC5" s="71" t="s">
        <v>1549</v>
      </c>
      <c r="AD5" s="71" t="s">
        <v>1636</v>
      </c>
      <c r="AE5" s="71" t="s">
        <v>37</v>
      </c>
      <c r="AF5" s="41">
        <f t="shared" ref="AF5:AF6" si="2">IF(AE5="Preventivo",25%,IF(AE5="Detectivo",15%,IF(AE5="Correctivo",10%,"")))</f>
        <v>0.15</v>
      </c>
      <c r="AG5" s="231" t="s">
        <v>199</v>
      </c>
      <c r="AH5" s="41">
        <f t="shared" si="0"/>
        <v>0.15</v>
      </c>
      <c r="AI5" s="41">
        <f t="shared" si="1"/>
        <v>0.3</v>
      </c>
      <c r="AJ5" s="231" t="s">
        <v>200</v>
      </c>
      <c r="AK5" s="224" t="s">
        <v>191</v>
      </c>
      <c r="AL5" s="71" t="s">
        <v>1550</v>
      </c>
      <c r="AM5" s="224" t="s">
        <v>23</v>
      </c>
      <c r="AN5" s="231" t="s">
        <v>1543</v>
      </c>
      <c r="AO5" s="231" t="s">
        <v>40</v>
      </c>
      <c r="AP5" s="231" t="s">
        <v>1551</v>
      </c>
      <c r="AQ5" s="231" t="s">
        <v>1552</v>
      </c>
      <c r="AR5" s="231" t="s">
        <v>204</v>
      </c>
      <c r="AS5" s="231" t="s">
        <v>1546</v>
      </c>
      <c r="AT5" s="231" t="s">
        <v>206</v>
      </c>
      <c r="AU5" s="231">
        <f>+AV4*AI5</f>
        <v>4.4999999999999998E-2</v>
      </c>
      <c r="AV5" s="42">
        <f>+AV4-AU5</f>
        <v>0.105</v>
      </c>
      <c r="AW5" s="356"/>
      <c r="AX5" s="356"/>
      <c r="AY5" s="69">
        <v>2</v>
      </c>
      <c r="AZ5" s="71" t="s">
        <v>1553</v>
      </c>
      <c r="BA5" s="246" t="s">
        <v>1546</v>
      </c>
      <c r="BB5" s="247">
        <v>44197</v>
      </c>
      <c r="BC5" s="247" t="s">
        <v>1548</v>
      </c>
      <c r="BD5" s="246" t="str">
        <f>+AQ5</f>
        <v>Acta de reunión</v>
      </c>
      <c r="BE5" s="256">
        <v>44439</v>
      </c>
      <c r="BF5" s="141" t="s">
        <v>1637</v>
      </c>
      <c r="BG5" s="44">
        <v>44500</v>
      </c>
      <c r="BH5" s="326" t="s">
        <v>1638</v>
      </c>
      <c r="BI5" s="44">
        <v>44561</v>
      </c>
      <c r="BJ5" s="287"/>
    </row>
    <row r="6" spans="1:62" ht="124.2" x14ac:dyDescent="0.3">
      <c r="A6" s="376"/>
      <c r="B6" s="355"/>
      <c r="C6" s="355"/>
      <c r="D6" s="355"/>
      <c r="E6" s="355"/>
      <c r="F6" s="370"/>
      <c r="G6" s="532"/>
      <c r="H6" s="355"/>
      <c r="I6" s="370"/>
      <c r="J6" s="355"/>
      <c r="K6" s="355"/>
      <c r="L6" s="357"/>
      <c r="M6" s="355"/>
      <c r="N6" s="355"/>
      <c r="O6" s="355"/>
      <c r="P6" s="355"/>
      <c r="Q6" s="355"/>
      <c r="R6" s="355"/>
      <c r="S6" s="356"/>
      <c r="T6" s="356"/>
      <c r="U6" s="356"/>
      <c r="V6" s="369"/>
      <c r="W6" s="367"/>
      <c r="X6" s="369"/>
      <c r="Y6" s="367"/>
      <c r="Z6" s="356"/>
      <c r="AA6" s="367"/>
      <c r="AB6" s="368"/>
      <c r="AC6" s="71" t="s">
        <v>1554</v>
      </c>
      <c r="AD6" s="71" t="s">
        <v>1639</v>
      </c>
      <c r="AE6" s="71" t="s">
        <v>54</v>
      </c>
      <c r="AF6" s="41">
        <f t="shared" si="2"/>
        <v>0.25</v>
      </c>
      <c r="AG6" s="231" t="s">
        <v>199</v>
      </c>
      <c r="AH6" s="41">
        <f t="shared" si="0"/>
        <v>0.15</v>
      </c>
      <c r="AI6" s="41">
        <f t="shared" si="1"/>
        <v>0.4</v>
      </c>
      <c r="AJ6" s="231" t="s">
        <v>200</v>
      </c>
      <c r="AK6" s="224" t="s">
        <v>191</v>
      </c>
      <c r="AL6" s="71" t="s">
        <v>1640</v>
      </c>
      <c r="AM6" s="224" t="s">
        <v>23</v>
      </c>
      <c r="AN6" s="231" t="s">
        <v>1543</v>
      </c>
      <c r="AO6" s="231" t="s">
        <v>40</v>
      </c>
      <c r="AP6" s="231" t="s">
        <v>1555</v>
      </c>
      <c r="AQ6" s="231" t="s">
        <v>1556</v>
      </c>
      <c r="AR6" s="231" t="s">
        <v>204</v>
      </c>
      <c r="AS6" s="231" t="s">
        <v>1557</v>
      </c>
      <c r="AT6" s="231" t="s">
        <v>206</v>
      </c>
      <c r="AU6" s="231">
        <f>+AV5*AI6</f>
        <v>4.2000000000000003E-2</v>
      </c>
      <c r="AV6" s="42">
        <f>+AV5-AU6</f>
        <v>6.3E-2</v>
      </c>
      <c r="AW6" s="356"/>
      <c r="AX6" s="356"/>
      <c r="AY6" s="242">
        <v>3</v>
      </c>
      <c r="AZ6" s="71"/>
      <c r="BA6" s="246"/>
      <c r="BB6" s="247"/>
      <c r="BC6" s="247"/>
      <c r="BD6" s="246"/>
      <c r="BE6" s="256">
        <v>44439</v>
      </c>
      <c r="BF6" s="279" t="s">
        <v>340</v>
      </c>
      <c r="BG6" s="44">
        <v>44500</v>
      </c>
      <c r="BH6" s="327"/>
      <c r="BI6" s="44">
        <v>44561</v>
      </c>
      <c r="BJ6" s="287"/>
    </row>
    <row r="7" spans="1:62" ht="96.6" customHeight="1" x14ac:dyDescent="0.3">
      <c r="A7" s="376" t="s">
        <v>240</v>
      </c>
      <c r="B7" s="355" t="s">
        <v>59</v>
      </c>
      <c r="C7" s="355" t="s">
        <v>89</v>
      </c>
      <c r="D7" s="355" t="s">
        <v>12</v>
      </c>
      <c r="E7" s="355" t="s">
        <v>34</v>
      </c>
      <c r="F7" s="370" t="s">
        <v>1611</v>
      </c>
      <c r="G7" s="411" t="s">
        <v>1629</v>
      </c>
      <c r="H7" s="355" t="s">
        <v>1559</v>
      </c>
      <c r="I7" s="370" t="s">
        <v>1560</v>
      </c>
      <c r="J7" s="355" t="s">
        <v>75</v>
      </c>
      <c r="K7" s="355">
        <v>1</v>
      </c>
      <c r="L7" s="357">
        <f>IF(J7="Diaria",+(K7/360),IF(J7="Mensual",+(K7/12),IF(J7="Bimestral",+(K7/6),IF(J7="Trimestral",+(K7/4),IF(J7="Semestral",+(K7/2),IF(J7="Anual",+(K7/1),""))))))</f>
        <v>0.16666666666666666</v>
      </c>
      <c r="M7" s="355" t="s">
        <v>29</v>
      </c>
      <c r="N7" s="355">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355" t="s">
        <v>46</v>
      </c>
      <c r="P7" s="355">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55" t="s">
        <v>70</v>
      </c>
      <c r="R7" s="355">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56" t="s">
        <v>57</v>
      </c>
      <c r="T7" s="356" t="s">
        <v>43</v>
      </c>
      <c r="U7" s="356">
        <f>+MAX(N7,P7,R7)</f>
        <v>0.4</v>
      </c>
      <c r="V7" s="369" t="str">
        <f>IF(L7&lt;=20%,"Muy baja",IF(L7&lt;=40%,"Baja",IF(L7&lt;=60%,"Media",IF(L7&lt;=80%,"Alta",IF(L7&lt;=100%,"Muy alta",IF(L7&gt;=100%,"Muy alta",""))))))</f>
        <v>Muy baja</v>
      </c>
      <c r="W7" s="367">
        <v>0.2</v>
      </c>
      <c r="X7" s="369" t="str">
        <f>IF(U7=20%,"Leve",IF(U7=40%,"Menor",IF(U7=60%,"Moderado",IF(U7=80%,"Mayor",IF(U7=100%,"Catastrófico","")))))</f>
        <v>Menor</v>
      </c>
      <c r="Y7" s="367">
        <v>0.4</v>
      </c>
      <c r="Z7" s="356" t="s">
        <v>152</v>
      </c>
      <c r="AA7" s="367">
        <f>IF(Z7="Bajo",25%,IF(Z7="Moderado",50%,IF(Z7="Alto",75%,IF(Z7="Extremo",100%,""))))</f>
        <v>0.25</v>
      </c>
      <c r="AB7" s="530" t="s">
        <v>1641</v>
      </c>
      <c r="AC7" s="71" t="s">
        <v>1561</v>
      </c>
      <c r="AD7" s="71" t="s">
        <v>1642</v>
      </c>
      <c r="AE7" s="71" t="s">
        <v>54</v>
      </c>
      <c r="AF7" s="41">
        <f>IF(AE7="Preventivo",25%,IF(AE7="Detectivo",15%,IF(AE7="Correctivo",10%,"")))</f>
        <v>0.25</v>
      </c>
      <c r="AG7" s="231" t="s">
        <v>199</v>
      </c>
      <c r="AH7" s="41">
        <f t="shared" si="0"/>
        <v>0.15</v>
      </c>
      <c r="AI7" s="41">
        <f t="shared" si="1"/>
        <v>0.4</v>
      </c>
      <c r="AJ7" s="231" t="s">
        <v>200</v>
      </c>
      <c r="AK7" s="224" t="s">
        <v>191</v>
      </c>
      <c r="AL7" s="71" t="s">
        <v>1562</v>
      </c>
      <c r="AM7" s="224" t="s">
        <v>23</v>
      </c>
      <c r="AN7" s="231" t="s">
        <v>1543</v>
      </c>
      <c r="AO7" s="231" t="s">
        <v>40</v>
      </c>
      <c r="AP7" s="231" t="s">
        <v>1563</v>
      </c>
      <c r="AQ7" s="231" t="s">
        <v>1564</v>
      </c>
      <c r="AR7" s="231" t="s">
        <v>204</v>
      </c>
      <c r="AS7" s="231" t="s">
        <v>1557</v>
      </c>
      <c r="AT7" s="231" t="s">
        <v>206</v>
      </c>
      <c r="AU7" s="231">
        <f>+AI7*AA7</f>
        <v>0.1</v>
      </c>
      <c r="AV7" s="42">
        <f>+AA7-AU7</f>
        <v>0.15</v>
      </c>
      <c r="AW7" s="356" t="str">
        <f>+IF(C7="Corrupción","Moderado",IF(AV10&lt;=25%,"Bajo",IF(AV10&lt;=50%,"Moderado",IF(AV10&lt;=75%,"Alto",IF(AV10&gt;75%,"Extremo","")))))</f>
        <v>Bajo</v>
      </c>
      <c r="AX7" s="356" t="s">
        <v>41</v>
      </c>
      <c r="AY7" s="120">
        <v>1</v>
      </c>
      <c r="AZ7" s="121" t="s">
        <v>1565</v>
      </c>
      <c r="BA7" s="224" t="s">
        <v>1546</v>
      </c>
      <c r="BB7" s="50">
        <v>44197</v>
      </c>
      <c r="BC7" s="46">
        <v>44377</v>
      </c>
      <c r="BD7" s="45" t="s">
        <v>809</v>
      </c>
      <c r="BE7" s="256">
        <v>44439</v>
      </c>
      <c r="BF7" s="141" t="s">
        <v>1566</v>
      </c>
      <c r="BG7" s="44">
        <v>44500</v>
      </c>
      <c r="BH7" s="326" t="s">
        <v>1643</v>
      </c>
      <c r="BI7" s="44">
        <v>44561</v>
      </c>
      <c r="BJ7" s="287"/>
    </row>
    <row r="8" spans="1:62" ht="69" x14ac:dyDescent="0.3">
      <c r="A8" s="376"/>
      <c r="B8" s="355"/>
      <c r="C8" s="355"/>
      <c r="D8" s="355"/>
      <c r="E8" s="355"/>
      <c r="F8" s="370"/>
      <c r="G8" s="411"/>
      <c r="H8" s="355"/>
      <c r="I8" s="370"/>
      <c r="J8" s="355"/>
      <c r="K8" s="355"/>
      <c r="L8" s="357"/>
      <c r="M8" s="355"/>
      <c r="N8" s="355"/>
      <c r="O8" s="355"/>
      <c r="P8" s="355"/>
      <c r="Q8" s="355"/>
      <c r="R8" s="355"/>
      <c r="S8" s="356"/>
      <c r="T8" s="356"/>
      <c r="U8" s="356"/>
      <c r="V8" s="369"/>
      <c r="W8" s="367"/>
      <c r="X8" s="369"/>
      <c r="Y8" s="367"/>
      <c r="Z8" s="356"/>
      <c r="AA8" s="367"/>
      <c r="AB8" s="368"/>
      <c r="AC8" s="262" t="s">
        <v>1567</v>
      </c>
      <c r="AD8" s="71" t="s">
        <v>1644</v>
      </c>
      <c r="AE8" s="71" t="s">
        <v>54</v>
      </c>
      <c r="AF8" s="41">
        <f t="shared" ref="AF8:AF10" si="3">IF(AE8="Preventivo",25%,IF(AE8="Detectivo",15%,IF(AE8="Correctivo",10%,"")))</f>
        <v>0.25</v>
      </c>
      <c r="AG8" s="231" t="s">
        <v>199</v>
      </c>
      <c r="AH8" s="41">
        <f t="shared" si="0"/>
        <v>0.15</v>
      </c>
      <c r="AI8" s="41">
        <f t="shared" si="1"/>
        <v>0.4</v>
      </c>
      <c r="AJ8" s="231" t="s">
        <v>200</v>
      </c>
      <c r="AK8" s="224" t="s">
        <v>191</v>
      </c>
      <c r="AL8" s="71" t="s">
        <v>1568</v>
      </c>
      <c r="AM8" s="224" t="s">
        <v>23</v>
      </c>
      <c r="AN8" s="231" t="s">
        <v>1569</v>
      </c>
      <c r="AO8" s="231" t="s">
        <v>24</v>
      </c>
      <c r="AP8" s="231" t="s">
        <v>302</v>
      </c>
      <c r="AQ8" s="231" t="s">
        <v>1570</v>
      </c>
      <c r="AR8" s="231" t="s">
        <v>204</v>
      </c>
      <c r="AS8" s="231" t="s">
        <v>1546</v>
      </c>
      <c r="AT8" s="231" t="s">
        <v>206</v>
      </c>
      <c r="AU8" s="231">
        <f>+AV7*AI8</f>
        <v>0.06</v>
      </c>
      <c r="AV8" s="42">
        <f>+AV7-AU8</f>
        <v>0.09</v>
      </c>
      <c r="AW8" s="356"/>
      <c r="AX8" s="356"/>
      <c r="AY8" s="242">
        <v>2</v>
      </c>
      <c r="AZ8" s="43"/>
      <c r="BA8" s="246"/>
      <c r="BB8" s="247"/>
      <c r="BC8" s="247"/>
      <c r="BD8" s="246"/>
      <c r="BE8" s="256">
        <v>44439</v>
      </c>
      <c r="BF8" s="279" t="s">
        <v>340</v>
      </c>
      <c r="BG8" s="44">
        <v>44500</v>
      </c>
      <c r="BH8" s="327"/>
      <c r="BI8" s="44">
        <v>44561</v>
      </c>
      <c r="BJ8" s="287"/>
    </row>
    <row r="9" spans="1:62" ht="124.2" x14ac:dyDescent="0.3">
      <c r="A9" s="376"/>
      <c r="B9" s="355"/>
      <c r="C9" s="355"/>
      <c r="D9" s="355"/>
      <c r="E9" s="355"/>
      <c r="F9" s="370"/>
      <c r="G9" s="411"/>
      <c r="H9" s="355"/>
      <c r="I9" s="370"/>
      <c r="J9" s="355"/>
      <c r="K9" s="355"/>
      <c r="L9" s="357"/>
      <c r="M9" s="355"/>
      <c r="N9" s="355"/>
      <c r="O9" s="355"/>
      <c r="P9" s="355"/>
      <c r="Q9" s="355"/>
      <c r="R9" s="355"/>
      <c r="S9" s="356"/>
      <c r="T9" s="356"/>
      <c r="U9" s="356"/>
      <c r="V9" s="369"/>
      <c r="W9" s="367"/>
      <c r="X9" s="369"/>
      <c r="Y9" s="367"/>
      <c r="Z9" s="356"/>
      <c r="AA9" s="367"/>
      <c r="AB9" s="368"/>
      <c r="AC9" s="262" t="s">
        <v>1571</v>
      </c>
      <c r="AD9" s="71" t="s">
        <v>1645</v>
      </c>
      <c r="AE9" s="71" t="s">
        <v>54</v>
      </c>
      <c r="AF9" s="41">
        <f t="shared" si="3"/>
        <v>0.25</v>
      </c>
      <c r="AG9" s="231" t="s">
        <v>199</v>
      </c>
      <c r="AH9" s="41">
        <f t="shared" si="0"/>
        <v>0.15</v>
      </c>
      <c r="AI9" s="41">
        <f t="shared" si="1"/>
        <v>0.4</v>
      </c>
      <c r="AJ9" s="231" t="s">
        <v>200</v>
      </c>
      <c r="AK9" s="224" t="s">
        <v>191</v>
      </c>
      <c r="AL9" s="71" t="s">
        <v>1572</v>
      </c>
      <c r="AM9" s="224" t="s">
        <v>23</v>
      </c>
      <c r="AN9" s="231" t="s">
        <v>1569</v>
      </c>
      <c r="AO9" s="231" t="s">
        <v>24</v>
      </c>
      <c r="AP9" s="231" t="s">
        <v>302</v>
      </c>
      <c r="AQ9" s="231" t="s">
        <v>1573</v>
      </c>
      <c r="AR9" s="231" t="s">
        <v>204</v>
      </c>
      <c r="AS9" s="231" t="s">
        <v>1646</v>
      </c>
      <c r="AT9" s="231" t="s">
        <v>206</v>
      </c>
      <c r="AU9" s="231">
        <f>+AV8*AI9</f>
        <v>3.5999999999999997E-2</v>
      </c>
      <c r="AV9" s="42">
        <f>+AV8-AU9</f>
        <v>5.3999999999999999E-2</v>
      </c>
      <c r="AW9" s="356"/>
      <c r="AX9" s="356"/>
      <c r="AY9" s="242">
        <v>3</v>
      </c>
      <c r="AZ9" s="43"/>
      <c r="BA9" s="246"/>
      <c r="BB9" s="247"/>
      <c r="BC9" s="247"/>
      <c r="BD9" s="246"/>
      <c r="BE9" s="256">
        <v>44439</v>
      </c>
      <c r="BF9" s="279" t="s">
        <v>340</v>
      </c>
      <c r="BG9" s="44">
        <v>44500</v>
      </c>
      <c r="BH9" s="327"/>
      <c r="BI9" s="44">
        <v>44561</v>
      </c>
      <c r="BJ9" s="287"/>
    </row>
    <row r="10" spans="1:62" ht="110.4" x14ac:dyDescent="0.3">
      <c r="A10" s="376"/>
      <c r="B10" s="355"/>
      <c r="C10" s="355"/>
      <c r="D10" s="355"/>
      <c r="E10" s="355"/>
      <c r="F10" s="370"/>
      <c r="G10" s="411"/>
      <c r="H10" s="355"/>
      <c r="I10" s="370"/>
      <c r="J10" s="355"/>
      <c r="K10" s="355"/>
      <c r="L10" s="357"/>
      <c r="M10" s="355"/>
      <c r="N10" s="355"/>
      <c r="O10" s="355"/>
      <c r="P10" s="355"/>
      <c r="Q10" s="355"/>
      <c r="R10" s="355"/>
      <c r="S10" s="356"/>
      <c r="T10" s="356"/>
      <c r="U10" s="356"/>
      <c r="V10" s="369"/>
      <c r="W10" s="367"/>
      <c r="X10" s="369"/>
      <c r="Y10" s="367"/>
      <c r="Z10" s="356"/>
      <c r="AA10" s="367"/>
      <c r="AB10" s="368"/>
      <c r="AC10" s="71" t="s">
        <v>1574</v>
      </c>
      <c r="AD10" s="71" t="s">
        <v>1647</v>
      </c>
      <c r="AE10" s="71" t="s">
        <v>37</v>
      </c>
      <c r="AF10" s="41">
        <f t="shared" si="3"/>
        <v>0.15</v>
      </c>
      <c r="AG10" s="231" t="s">
        <v>199</v>
      </c>
      <c r="AH10" s="41">
        <f t="shared" si="0"/>
        <v>0.15</v>
      </c>
      <c r="AI10" s="41">
        <f t="shared" si="1"/>
        <v>0.3</v>
      </c>
      <c r="AJ10" s="231" t="s">
        <v>200</v>
      </c>
      <c r="AK10" s="224" t="s">
        <v>191</v>
      </c>
      <c r="AL10" s="71" t="s">
        <v>1575</v>
      </c>
      <c r="AM10" s="224" t="s">
        <v>23</v>
      </c>
      <c r="AN10" s="231" t="s">
        <v>1569</v>
      </c>
      <c r="AO10" s="231" t="s">
        <v>24</v>
      </c>
      <c r="AP10" s="231" t="s">
        <v>311</v>
      </c>
      <c r="AQ10" s="231" t="s">
        <v>1576</v>
      </c>
      <c r="AR10" s="231" t="s">
        <v>204</v>
      </c>
      <c r="AS10" s="231" t="s">
        <v>1646</v>
      </c>
      <c r="AT10" s="231" t="s">
        <v>206</v>
      </c>
      <c r="AU10" s="231">
        <f>+AV9*AI10</f>
        <v>1.6199999999999999E-2</v>
      </c>
      <c r="AV10" s="42">
        <f>+AV9-AU10</f>
        <v>3.78E-2</v>
      </c>
      <c r="AW10" s="356"/>
      <c r="AX10" s="356"/>
      <c r="AY10" s="242">
        <v>4</v>
      </c>
      <c r="AZ10" s="67"/>
      <c r="BA10" s="246"/>
      <c r="BB10" s="247"/>
      <c r="BC10" s="247"/>
      <c r="BD10" s="246"/>
      <c r="BE10" s="256">
        <v>44439</v>
      </c>
      <c r="BF10" s="279" t="s">
        <v>340</v>
      </c>
      <c r="BG10" s="44">
        <v>44500</v>
      </c>
      <c r="BH10" s="327"/>
      <c r="BI10" s="44">
        <v>44561</v>
      </c>
      <c r="BJ10" s="287"/>
    </row>
    <row r="11" spans="1:62" ht="110.4" customHeight="1" x14ac:dyDescent="0.3">
      <c r="A11" s="376" t="s">
        <v>240</v>
      </c>
      <c r="B11" s="355" t="s">
        <v>59</v>
      </c>
      <c r="C11" s="355" t="s">
        <v>89</v>
      </c>
      <c r="D11" s="355" t="s">
        <v>12</v>
      </c>
      <c r="E11" s="355" t="s">
        <v>34</v>
      </c>
      <c r="F11" s="370" t="s">
        <v>1577</v>
      </c>
      <c r="G11" s="411" t="s">
        <v>1630</v>
      </c>
      <c r="H11" s="355" t="s">
        <v>1579</v>
      </c>
      <c r="I11" s="370" t="s">
        <v>1648</v>
      </c>
      <c r="J11" s="355" t="s">
        <v>86</v>
      </c>
      <c r="K11" s="355">
        <v>1</v>
      </c>
      <c r="L11" s="357">
        <f>IF(J11="Diaria",+(K11/360),IF(J11="Mensual",+(K11/12),IF(J11="Bimestral",+(K11/6),IF(J11="Trimestral",+(K11/4),IF(J11="Semestral",+(K11/2),IF(J11="Anual",+(K11/1),""))))))</f>
        <v>0.25</v>
      </c>
      <c r="M11" s="355" t="s">
        <v>29</v>
      </c>
      <c r="N11" s="35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55" t="s">
        <v>46</v>
      </c>
      <c r="P11" s="35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355" t="s">
        <v>70</v>
      </c>
      <c r="R11" s="35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56" t="s">
        <v>70</v>
      </c>
      <c r="T11" s="356" t="s">
        <v>58</v>
      </c>
      <c r="U11" s="356">
        <f>+MAX(N11,P11,R11)</f>
        <v>0.4</v>
      </c>
      <c r="V11" s="369" t="str">
        <f>IF(L11&lt;=20%,"Muy baja",IF(L11&lt;=40%,"Baja",IF(L11&lt;=60%,"Media",IF(L11&lt;=80%,"Alta",IF(L11&lt;=100%,"Muy alta",IF(L11&gt;=100%,"Muy alta",""))))))</f>
        <v>Baja</v>
      </c>
      <c r="W11" s="367">
        <v>0.4</v>
      </c>
      <c r="X11" s="369" t="str">
        <f>IF(U11=20%,"Leve",IF(U11=40%,"Menor",IF(U11=60%,"Moderado",IF(U11=80%,"Mayor",IF(U11=100%,"Catastrófico","")))))</f>
        <v>Menor</v>
      </c>
      <c r="Y11" s="367">
        <v>0.4</v>
      </c>
      <c r="Z11" s="356" t="s">
        <v>53</v>
      </c>
      <c r="AA11" s="367">
        <f>IF(Z11="Bajo",25%,IF(Z11="Moderado",50%,IF(Z11="Alto",75%,IF(Z11="Extremo",100%,""))))</f>
        <v>0.5</v>
      </c>
      <c r="AB11" s="530" t="s">
        <v>1649</v>
      </c>
      <c r="AC11" s="71" t="s">
        <v>1580</v>
      </c>
      <c r="AD11" s="71" t="s">
        <v>1650</v>
      </c>
      <c r="AE11" s="71" t="s">
        <v>54</v>
      </c>
      <c r="AF11" s="41">
        <f>IF(AE11="Preventivo",25%,IF(AE11="Detectivo",15%,IF(AE11="Correctivo",10%,"")))</f>
        <v>0.25</v>
      </c>
      <c r="AG11" s="231" t="s">
        <v>199</v>
      </c>
      <c r="AH11" s="41">
        <f t="shared" si="0"/>
        <v>0.15</v>
      </c>
      <c r="AI11" s="41">
        <f t="shared" si="1"/>
        <v>0.4</v>
      </c>
      <c r="AJ11" s="231" t="s">
        <v>200</v>
      </c>
      <c r="AK11" s="224" t="s">
        <v>191</v>
      </c>
      <c r="AL11" s="71" t="s">
        <v>1581</v>
      </c>
      <c r="AM11" s="224" t="s">
        <v>23</v>
      </c>
      <c r="AN11" s="231" t="s">
        <v>1582</v>
      </c>
      <c r="AO11" s="231" t="s">
        <v>40</v>
      </c>
      <c r="AP11" s="231" t="s">
        <v>1583</v>
      </c>
      <c r="AQ11" s="231" t="s">
        <v>1584</v>
      </c>
      <c r="AR11" s="231" t="s">
        <v>204</v>
      </c>
      <c r="AS11" s="231" t="s">
        <v>1585</v>
      </c>
      <c r="AT11" s="231" t="s">
        <v>206</v>
      </c>
      <c r="AU11" s="231">
        <f>+AI11*AA11</f>
        <v>0.2</v>
      </c>
      <c r="AV11" s="42">
        <f>+AA11-AU11</f>
        <v>0.3</v>
      </c>
      <c r="AW11" s="356" t="str">
        <f>+IF(C11="Corrupción","Moderado",IF(AV13&lt;=25%,"Bajo",IF(AV13&lt;=50%,"Moderado",IF(AV13&lt;=75%,"Alto",IF(AV13&gt;75%,"Extremo","")))))</f>
        <v>Bajo</v>
      </c>
      <c r="AX11" s="356" t="s">
        <v>41</v>
      </c>
      <c r="AY11" s="120">
        <v>1</v>
      </c>
      <c r="AZ11" s="71" t="s">
        <v>1580</v>
      </c>
      <c r="BA11" s="237" t="s">
        <v>1585</v>
      </c>
      <c r="BB11" s="247">
        <v>44197</v>
      </c>
      <c r="BC11" s="247">
        <v>44561</v>
      </c>
      <c r="BD11" s="241" t="str">
        <f>+AQ11</f>
        <v>Registro revisión metodológica planes de mejoramiento</v>
      </c>
      <c r="BE11" s="256">
        <v>44439</v>
      </c>
      <c r="BF11" s="141" t="s">
        <v>1651</v>
      </c>
      <c r="BG11" s="44">
        <v>44500</v>
      </c>
      <c r="BH11" s="326" t="s">
        <v>1586</v>
      </c>
      <c r="BI11" s="44">
        <v>44561</v>
      </c>
      <c r="BJ11" s="287"/>
    </row>
    <row r="12" spans="1:62" ht="374.4" x14ac:dyDescent="0.3">
      <c r="A12" s="376"/>
      <c r="B12" s="355"/>
      <c r="C12" s="355"/>
      <c r="D12" s="355"/>
      <c r="E12" s="355"/>
      <c r="F12" s="370"/>
      <c r="G12" s="411"/>
      <c r="H12" s="355"/>
      <c r="I12" s="370"/>
      <c r="J12" s="355"/>
      <c r="K12" s="355"/>
      <c r="L12" s="357"/>
      <c r="M12" s="355"/>
      <c r="N12" s="355"/>
      <c r="O12" s="355"/>
      <c r="P12" s="355"/>
      <c r="Q12" s="355"/>
      <c r="R12" s="355"/>
      <c r="S12" s="356"/>
      <c r="T12" s="356"/>
      <c r="U12" s="356"/>
      <c r="V12" s="369"/>
      <c r="W12" s="367"/>
      <c r="X12" s="369"/>
      <c r="Y12" s="367"/>
      <c r="Z12" s="356"/>
      <c r="AA12" s="367"/>
      <c r="AB12" s="368"/>
      <c r="AC12" s="71" t="s">
        <v>1587</v>
      </c>
      <c r="AD12" s="76" t="s">
        <v>1588</v>
      </c>
      <c r="AE12" s="71" t="s">
        <v>37</v>
      </c>
      <c r="AF12" s="41">
        <f t="shared" ref="AF12:AF13" si="4">IF(AE12="Preventivo",25%,IF(AE12="Detectivo",15%,IF(AE12="Correctivo",10%,"")))</f>
        <v>0.15</v>
      </c>
      <c r="AG12" s="231" t="s">
        <v>199</v>
      </c>
      <c r="AH12" s="41">
        <f t="shared" si="0"/>
        <v>0.15</v>
      </c>
      <c r="AI12" s="41">
        <f t="shared" si="1"/>
        <v>0.3</v>
      </c>
      <c r="AJ12" s="231" t="s">
        <v>200</v>
      </c>
      <c r="AK12" s="224" t="s">
        <v>191</v>
      </c>
      <c r="AL12" s="71" t="s">
        <v>1589</v>
      </c>
      <c r="AM12" s="224" t="s">
        <v>23</v>
      </c>
      <c r="AN12" s="231" t="s">
        <v>1582</v>
      </c>
      <c r="AO12" s="231" t="s">
        <v>24</v>
      </c>
      <c r="AP12" s="231" t="s">
        <v>1590</v>
      </c>
      <c r="AQ12" s="231" t="s">
        <v>1591</v>
      </c>
      <c r="AR12" s="231" t="s">
        <v>204</v>
      </c>
      <c r="AS12" s="231" t="s">
        <v>1592</v>
      </c>
      <c r="AT12" s="231" t="s">
        <v>206</v>
      </c>
      <c r="AU12" s="231">
        <f>+AV11*AI12</f>
        <v>0.09</v>
      </c>
      <c r="AV12" s="42">
        <f>+AV11-AU12</f>
        <v>0.21</v>
      </c>
      <c r="AW12" s="356"/>
      <c r="AX12" s="356"/>
      <c r="AY12" s="242">
        <v>2</v>
      </c>
      <c r="AZ12" s="71" t="s">
        <v>1587</v>
      </c>
      <c r="BA12" s="237" t="s">
        <v>1592</v>
      </c>
      <c r="BB12" s="247">
        <v>44197</v>
      </c>
      <c r="BC12" s="247">
        <v>44561</v>
      </c>
      <c r="BD12" s="241" t="str">
        <f>+AQ12</f>
        <v>Registro seguimiento planes de mejoramiento</v>
      </c>
      <c r="BE12" s="256">
        <v>44439</v>
      </c>
      <c r="BF12" s="141" t="s">
        <v>1652</v>
      </c>
      <c r="BG12" s="44">
        <v>44500</v>
      </c>
      <c r="BH12" s="326" t="s">
        <v>1653</v>
      </c>
      <c r="BI12" s="44">
        <v>44561</v>
      </c>
      <c r="BJ12" s="287"/>
    </row>
    <row r="13" spans="1:62" ht="138" x14ac:dyDescent="0.3">
      <c r="A13" s="376"/>
      <c r="B13" s="355"/>
      <c r="C13" s="355"/>
      <c r="D13" s="355"/>
      <c r="E13" s="355"/>
      <c r="F13" s="370"/>
      <c r="G13" s="411"/>
      <c r="H13" s="355"/>
      <c r="I13" s="370"/>
      <c r="J13" s="355"/>
      <c r="K13" s="355"/>
      <c r="L13" s="357"/>
      <c r="M13" s="355"/>
      <c r="N13" s="355"/>
      <c r="O13" s="355"/>
      <c r="P13" s="355"/>
      <c r="Q13" s="355"/>
      <c r="R13" s="355"/>
      <c r="S13" s="356"/>
      <c r="T13" s="356"/>
      <c r="U13" s="356"/>
      <c r="V13" s="369"/>
      <c r="W13" s="367"/>
      <c r="X13" s="369"/>
      <c r="Y13" s="367"/>
      <c r="Z13" s="356"/>
      <c r="AA13" s="367"/>
      <c r="AB13" s="368"/>
      <c r="AC13" s="71" t="s">
        <v>1593</v>
      </c>
      <c r="AD13" s="71" t="s">
        <v>1654</v>
      </c>
      <c r="AE13" s="71" t="s">
        <v>37</v>
      </c>
      <c r="AF13" s="41">
        <f t="shared" si="4"/>
        <v>0.15</v>
      </c>
      <c r="AG13" s="231" t="s">
        <v>199</v>
      </c>
      <c r="AH13" s="41">
        <f t="shared" si="0"/>
        <v>0.15</v>
      </c>
      <c r="AI13" s="41">
        <f t="shared" si="1"/>
        <v>0.3</v>
      </c>
      <c r="AJ13" s="231" t="s">
        <v>200</v>
      </c>
      <c r="AK13" s="224" t="s">
        <v>191</v>
      </c>
      <c r="AL13" s="71" t="s">
        <v>1589</v>
      </c>
      <c r="AM13" s="224" t="s">
        <v>23</v>
      </c>
      <c r="AN13" s="231" t="s">
        <v>1582</v>
      </c>
      <c r="AO13" s="231" t="s">
        <v>24</v>
      </c>
      <c r="AP13" s="231" t="s">
        <v>894</v>
      </c>
      <c r="AQ13" s="231" t="s">
        <v>1594</v>
      </c>
      <c r="AR13" s="231" t="s">
        <v>204</v>
      </c>
      <c r="AS13" s="231" t="s">
        <v>1585</v>
      </c>
      <c r="AT13" s="231" t="s">
        <v>206</v>
      </c>
      <c r="AU13" s="231">
        <f>+AV12*AI13</f>
        <v>6.3E-2</v>
      </c>
      <c r="AV13" s="42">
        <f>+AV12-AU13</f>
        <v>0.14699999999999999</v>
      </c>
      <c r="AW13" s="356"/>
      <c r="AX13" s="356"/>
      <c r="AY13" s="242">
        <v>3</v>
      </c>
      <c r="AZ13" s="71" t="s">
        <v>1595</v>
      </c>
      <c r="BA13" s="237" t="s">
        <v>1585</v>
      </c>
      <c r="BB13" s="247">
        <v>44197</v>
      </c>
      <c r="BC13" s="247">
        <v>44561</v>
      </c>
      <c r="BD13" s="241"/>
      <c r="BE13" s="256">
        <v>44439</v>
      </c>
      <c r="BF13" s="141" t="s">
        <v>1655</v>
      </c>
      <c r="BG13" s="44">
        <v>44500</v>
      </c>
      <c r="BH13" s="328" t="s">
        <v>1655</v>
      </c>
      <c r="BI13" s="44">
        <v>44561</v>
      </c>
      <c r="BJ13" s="287"/>
    </row>
    <row r="14" spans="1:62" ht="41.4" x14ac:dyDescent="0.3">
      <c r="A14" s="376" t="s">
        <v>240</v>
      </c>
      <c r="B14" s="355" t="s">
        <v>59</v>
      </c>
      <c r="C14" s="355" t="s">
        <v>89</v>
      </c>
      <c r="D14" s="355" t="s">
        <v>12</v>
      </c>
      <c r="E14" s="355" t="s">
        <v>34</v>
      </c>
      <c r="F14" s="355" t="s">
        <v>1612</v>
      </c>
      <c r="G14" s="355" t="s">
        <v>1631</v>
      </c>
      <c r="H14" s="355" t="s">
        <v>1613</v>
      </c>
      <c r="I14" s="355" t="s">
        <v>1614</v>
      </c>
      <c r="J14" s="355" t="s">
        <v>96</v>
      </c>
      <c r="K14" s="355">
        <v>1</v>
      </c>
      <c r="L14" s="357">
        <f>IF(J14="Diaria",+(K14/360),IF(J14="Mensual",+(K14/12),IF(J14="Bimestral",+(K14/6),IF(J14="Trimestral",+(K14/4),IF(J14="Semestral",+(K14/2),IF(J14="Anual",+(K14/1),""))))))</f>
        <v>1</v>
      </c>
      <c r="M14" s="355" t="s">
        <v>70</v>
      </c>
      <c r="N14" s="35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355" t="s">
        <v>46</v>
      </c>
      <c r="P14" s="35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0.4</v>
      </c>
      <c r="Q14" s="355" t="s">
        <v>70</v>
      </c>
      <c r="R14" s="35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31" t="s">
        <v>57</v>
      </c>
      <c r="T14" s="356" t="s">
        <v>70</v>
      </c>
      <c r="U14" s="356">
        <f>+MAX(N14,P14,R14)</f>
        <v>0.4</v>
      </c>
      <c r="V14" s="369" t="str">
        <f>IF(L14&lt;=20%,"Muy baja",IF(L14&lt;=40%,"Baja",IF(L14&lt;=60%,"Media",IF(L14&lt;=80%,"Alta",IF(L14&lt;=100%,"Muy alta",IF(L14&gt;=100%,"Muy alta",""))))))</f>
        <v>Muy alta</v>
      </c>
      <c r="W14" s="367">
        <v>0.4</v>
      </c>
      <c r="X14" s="369" t="str">
        <f>IF(U14=20%,"Leve",IF(U14=40%,"Menor",IF(U14=60%,"Moderado",IF(U14=80%,"Mayor",IF(U14=100%,"Catastrófico","")))))</f>
        <v>Menor</v>
      </c>
      <c r="Y14" s="367">
        <v>0.6</v>
      </c>
      <c r="Z14" s="356" t="s">
        <v>53</v>
      </c>
      <c r="AA14" s="367">
        <f>IF(Z14="Bajo",25%,IF(Z14="Moderado",50%,IF(Z14="Alto",75%,IF(Z14="Extremo",100%,""))))</f>
        <v>0.5</v>
      </c>
      <c r="AB14" s="530"/>
      <c r="AC14" s="71" t="s">
        <v>1656</v>
      </c>
      <c r="AD14" s="71" t="s">
        <v>1657</v>
      </c>
      <c r="AE14" s="71" t="s">
        <v>54</v>
      </c>
      <c r="AF14" s="41">
        <f>IF(AE14="Preventivo",25%,IF(AE14="Detectivo",15%,IF(AE14="Correctivo",10%,"")))</f>
        <v>0.25</v>
      </c>
      <c r="AG14" s="231" t="s">
        <v>199</v>
      </c>
      <c r="AH14" s="41">
        <f t="shared" si="0"/>
        <v>0.15</v>
      </c>
      <c r="AI14" s="41">
        <f t="shared" si="1"/>
        <v>0.4</v>
      </c>
      <c r="AJ14" s="231" t="s">
        <v>200</v>
      </c>
      <c r="AK14" s="224" t="s">
        <v>191</v>
      </c>
      <c r="AL14" s="71" t="s">
        <v>1616</v>
      </c>
      <c r="AM14" s="224" t="s">
        <v>23</v>
      </c>
      <c r="AN14" s="231" t="s">
        <v>1618</v>
      </c>
      <c r="AO14" s="231" t="s">
        <v>24</v>
      </c>
      <c r="AP14" s="231" t="s">
        <v>302</v>
      </c>
      <c r="AQ14" s="231" t="s">
        <v>1619</v>
      </c>
      <c r="AR14" s="231" t="s">
        <v>204</v>
      </c>
      <c r="AS14" s="231" t="s">
        <v>1546</v>
      </c>
      <c r="AT14" s="231" t="s">
        <v>206</v>
      </c>
      <c r="AU14" s="231">
        <f>+AI14*AA14</f>
        <v>0.2</v>
      </c>
      <c r="AV14" s="42">
        <f>+AA14-AU14</f>
        <v>0.3</v>
      </c>
      <c r="AW14" s="356" t="str">
        <f>+IF(C14="Corrupción","Moderado",IF(AV16&lt;=25%,"Bajo",IF(AV16&lt;=50%,"Moderado",IF(AV16&lt;=75%,"Alto",IF(AV16&gt;75%,"Extremo","")))))</f>
        <v>Bajo</v>
      </c>
      <c r="AX14" s="356" t="s">
        <v>41</v>
      </c>
      <c r="AY14" s="69">
        <v>1</v>
      </c>
      <c r="AZ14" s="43"/>
      <c r="BA14" s="246"/>
      <c r="BB14" s="247"/>
      <c r="BC14" s="247"/>
      <c r="BD14" s="244"/>
      <c r="BE14" s="256"/>
      <c r="BF14" s="258"/>
      <c r="BG14" s="44"/>
      <c r="BH14" s="258"/>
      <c r="BI14" s="44"/>
      <c r="BJ14" s="287"/>
    </row>
    <row r="15" spans="1:62" ht="82.8" x14ac:dyDescent="0.3">
      <c r="A15" s="376"/>
      <c r="B15" s="355"/>
      <c r="C15" s="355"/>
      <c r="D15" s="355"/>
      <c r="E15" s="355"/>
      <c r="F15" s="355"/>
      <c r="G15" s="355"/>
      <c r="H15" s="355"/>
      <c r="I15" s="355"/>
      <c r="J15" s="355"/>
      <c r="K15" s="355"/>
      <c r="L15" s="357"/>
      <c r="M15" s="355"/>
      <c r="N15" s="355"/>
      <c r="O15" s="355"/>
      <c r="P15" s="355"/>
      <c r="Q15" s="355"/>
      <c r="R15" s="355"/>
      <c r="S15" s="531"/>
      <c r="T15" s="356"/>
      <c r="U15" s="356"/>
      <c r="V15" s="369"/>
      <c r="W15" s="367"/>
      <c r="X15" s="369"/>
      <c r="Y15" s="367"/>
      <c r="Z15" s="356"/>
      <c r="AA15" s="367"/>
      <c r="AB15" s="368"/>
      <c r="AC15" s="71" t="s">
        <v>1567</v>
      </c>
      <c r="AD15" s="71" t="s">
        <v>1644</v>
      </c>
      <c r="AE15" s="71" t="s">
        <v>54</v>
      </c>
      <c r="AF15" s="41">
        <f t="shared" ref="AF15:AF16" si="5">IF(AE15="Preventivo",25%,IF(AE15="Detectivo",15%,IF(AE15="Correctivo",10%,"")))</f>
        <v>0.25</v>
      </c>
      <c r="AG15" s="231" t="s">
        <v>199</v>
      </c>
      <c r="AH15" s="41">
        <f t="shared" si="0"/>
        <v>0.15</v>
      </c>
      <c r="AI15" s="41">
        <f t="shared" si="1"/>
        <v>0.4</v>
      </c>
      <c r="AJ15" s="231" t="s">
        <v>200</v>
      </c>
      <c r="AK15" s="224" t="s">
        <v>191</v>
      </c>
      <c r="AL15" s="71" t="s">
        <v>1617</v>
      </c>
      <c r="AM15" s="224" t="s">
        <v>23</v>
      </c>
      <c r="AN15" s="231" t="s">
        <v>1618</v>
      </c>
      <c r="AO15" s="231" t="s">
        <v>24</v>
      </c>
      <c r="AP15" s="231" t="s">
        <v>302</v>
      </c>
      <c r="AQ15" s="231" t="s">
        <v>1620</v>
      </c>
      <c r="AR15" s="231" t="s">
        <v>204</v>
      </c>
      <c r="AS15" s="231" t="s">
        <v>1546</v>
      </c>
      <c r="AT15" s="231" t="s">
        <v>206</v>
      </c>
      <c r="AU15" s="231">
        <f>+AV14*AI15</f>
        <v>0.12</v>
      </c>
      <c r="AV15" s="42">
        <f>+AV14-AU15</f>
        <v>0.18</v>
      </c>
      <c r="AW15" s="356"/>
      <c r="AX15" s="356"/>
      <c r="AY15" s="69">
        <v>2</v>
      </c>
      <c r="AZ15" s="322"/>
      <c r="BA15" s="322"/>
      <c r="BB15" s="324"/>
      <c r="BC15" s="324"/>
      <c r="BD15" s="322"/>
      <c r="BE15" s="256"/>
      <c r="BF15" s="258"/>
      <c r="BG15" s="44"/>
      <c r="BH15" s="258"/>
      <c r="BI15" s="44"/>
      <c r="BJ15" s="287"/>
    </row>
    <row r="16" spans="1:62" ht="103.8" customHeight="1" thickBot="1" x14ac:dyDescent="0.35">
      <c r="A16" s="348"/>
      <c r="B16" s="350"/>
      <c r="C16" s="350"/>
      <c r="D16" s="350"/>
      <c r="E16" s="350"/>
      <c r="F16" s="350"/>
      <c r="G16" s="350"/>
      <c r="H16" s="350"/>
      <c r="I16" s="350"/>
      <c r="J16" s="350"/>
      <c r="K16" s="350"/>
      <c r="L16" s="354"/>
      <c r="M16" s="350"/>
      <c r="N16" s="350"/>
      <c r="O16" s="350"/>
      <c r="P16" s="350"/>
      <c r="Q16" s="350"/>
      <c r="R16" s="350"/>
      <c r="S16" s="523"/>
      <c r="T16" s="344"/>
      <c r="U16" s="344"/>
      <c r="V16" s="340"/>
      <c r="W16" s="342"/>
      <c r="X16" s="340"/>
      <c r="Y16" s="342"/>
      <c r="Z16" s="344"/>
      <c r="AA16" s="342"/>
      <c r="AB16" s="346"/>
      <c r="AC16" s="38" t="s">
        <v>1571</v>
      </c>
      <c r="AD16" s="38" t="s">
        <v>1615</v>
      </c>
      <c r="AE16" s="38" t="s">
        <v>54</v>
      </c>
      <c r="AF16" s="47">
        <f t="shared" si="5"/>
        <v>0.25</v>
      </c>
      <c r="AG16" s="222" t="s">
        <v>199</v>
      </c>
      <c r="AH16" s="47">
        <f t="shared" si="0"/>
        <v>0.15</v>
      </c>
      <c r="AI16" s="47">
        <f t="shared" si="1"/>
        <v>0.4</v>
      </c>
      <c r="AJ16" s="222" t="s">
        <v>200</v>
      </c>
      <c r="AK16" s="221" t="s">
        <v>191</v>
      </c>
      <c r="AL16" s="38" t="s">
        <v>1658</v>
      </c>
      <c r="AM16" s="221" t="s">
        <v>23</v>
      </c>
      <c r="AN16" s="222" t="s">
        <v>1618</v>
      </c>
      <c r="AO16" s="222" t="s">
        <v>24</v>
      </c>
      <c r="AP16" s="222" t="s">
        <v>302</v>
      </c>
      <c r="AQ16" s="222" t="s">
        <v>1621</v>
      </c>
      <c r="AR16" s="222" t="s">
        <v>204</v>
      </c>
      <c r="AS16" s="222" t="s">
        <v>1546</v>
      </c>
      <c r="AT16" s="222" t="s">
        <v>206</v>
      </c>
      <c r="AU16" s="222">
        <f>+AV15*AI16</f>
        <v>7.1999999999999995E-2</v>
      </c>
      <c r="AV16" s="249">
        <f>+AV15-AU16</f>
        <v>0.108</v>
      </c>
      <c r="AW16" s="344"/>
      <c r="AX16" s="344"/>
      <c r="AY16" s="243">
        <v>3</v>
      </c>
      <c r="AZ16" s="323"/>
      <c r="BA16" s="323"/>
      <c r="BB16" s="325"/>
      <c r="BC16" s="325"/>
      <c r="BD16" s="323"/>
      <c r="BE16" s="304"/>
      <c r="BF16" s="134"/>
      <c r="BG16" s="48"/>
      <c r="BH16" s="134"/>
      <c r="BI16" s="48"/>
      <c r="BJ16" s="306"/>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sheetData>
  <sheetProtection formatCells="0" formatColumns="0" formatRows="0"/>
  <mergeCells count="143">
    <mergeCell ref="AB11:AB13"/>
    <mergeCell ref="AW11:AW13"/>
    <mergeCell ref="AX11:AX13"/>
    <mergeCell ref="T11:T13"/>
    <mergeCell ref="V11:V13"/>
    <mergeCell ref="W11:W13"/>
    <mergeCell ref="X11:X13"/>
    <mergeCell ref="Y11:Y13"/>
    <mergeCell ref="Z11:Z13"/>
    <mergeCell ref="AX7:AX10"/>
    <mergeCell ref="A11:A13"/>
    <mergeCell ref="B11:B13"/>
    <mergeCell ref="C11:C13"/>
    <mergeCell ref="D11:D13"/>
    <mergeCell ref="E11:E13"/>
    <mergeCell ref="V7:V10"/>
    <mergeCell ref="W7:W10"/>
    <mergeCell ref="X7:X10"/>
    <mergeCell ref="Y7:Y10"/>
    <mergeCell ref="I7:I10"/>
    <mergeCell ref="M7:M10"/>
    <mergeCell ref="S7:S10"/>
    <mergeCell ref="T7:T10"/>
    <mergeCell ref="S11:S13"/>
    <mergeCell ref="Z7:Z10"/>
    <mergeCell ref="AA7:AA10"/>
    <mergeCell ref="AB7:AB10"/>
    <mergeCell ref="AW7:AW10"/>
    <mergeCell ref="F11:F13"/>
    <mergeCell ref="G11:G13"/>
    <mergeCell ref="H11:H13"/>
    <mergeCell ref="I11:I13"/>
    <mergeCell ref="AA11:AA13"/>
    <mergeCell ref="A7:A10"/>
    <mergeCell ref="B7:B10"/>
    <mergeCell ref="C7:C10"/>
    <mergeCell ref="D7:D10"/>
    <mergeCell ref="E7:E10"/>
    <mergeCell ref="F7:F10"/>
    <mergeCell ref="G7:G10"/>
    <mergeCell ref="H7:H10"/>
    <mergeCell ref="W4:W6"/>
    <mergeCell ref="A4:A6"/>
    <mergeCell ref="B4:B6"/>
    <mergeCell ref="C4:C6"/>
    <mergeCell ref="D4:D6"/>
    <mergeCell ref="E4:E6"/>
    <mergeCell ref="F4:F6"/>
    <mergeCell ref="G4:G6"/>
    <mergeCell ref="N4:N6"/>
    <mergeCell ref="O4:O6"/>
    <mergeCell ref="H4:H6"/>
    <mergeCell ref="I4:I6"/>
    <mergeCell ref="M4:M6"/>
    <mergeCell ref="K4:K6"/>
    <mergeCell ref="L4:L6"/>
    <mergeCell ref="J4:J6"/>
    <mergeCell ref="G3:H3"/>
    <mergeCell ref="AK3:AL3"/>
    <mergeCell ref="AM3:AN3"/>
    <mergeCell ref="AO3:AP3"/>
    <mergeCell ref="AR3:AS3"/>
    <mergeCell ref="AU2:AW3"/>
    <mergeCell ref="AX2:AX3"/>
    <mergeCell ref="AY2:AZ3"/>
    <mergeCell ref="BA2:BA3"/>
    <mergeCell ref="A1:T2"/>
    <mergeCell ref="AC1:AT1"/>
    <mergeCell ref="AV1:AX1"/>
    <mergeCell ref="AY1:BJ1"/>
    <mergeCell ref="AC2:AC3"/>
    <mergeCell ref="AD2:AD3"/>
    <mergeCell ref="AE2:AH2"/>
    <mergeCell ref="AI2:AI3"/>
    <mergeCell ref="AJ2:AT2"/>
    <mergeCell ref="U1:AB2"/>
    <mergeCell ref="BD2:BD3"/>
    <mergeCell ref="BE2:BJ2"/>
    <mergeCell ref="BB2:BB3"/>
    <mergeCell ref="BC2:BC3"/>
    <mergeCell ref="V4:V6"/>
    <mergeCell ref="S4:S6"/>
    <mergeCell ref="T4:T6"/>
    <mergeCell ref="P4:P6"/>
    <mergeCell ref="Q4:Q6"/>
    <mergeCell ref="R4:R6"/>
    <mergeCell ref="AW4:AW6"/>
    <mergeCell ref="AX4:AX6"/>
    <mergeCell ref="U4:U6"/>
    <mergeCell ref="X4:X6"/>
    <mergeCell ref="Y4:Y6"/>
    <mergeCell ref="Z4:Z6"/>
    <mergeCell ref="AA4:AA6"/>
    <mergeCell ref="AB4:AB6"/>
    <mergeCell ref="N7:N10"/>
    <mergeCell ref="O7:O10"/>
    <mergeCell ref="P7:P10"/>
    <mergeCell ref="Q7:Q10"/>
    <mergeCell ref="R7:R10"/>
    <mergeCell ref="U7:U10"/>
    <mergeCell ref="U11:U13"/>
    <mergeCell ref="J7:J10"/>
    <mergeCell ref="K7:K10"/>
    <mergeCell ref="L7:L10"/>
    <mergeCell ref="J11:J13"/>
    <mergeCell ref="K11:K13"/>
    <mergeCell ref="L11:L13"/>
    <mergeCell ref="M11:M13"/>
    <mergeCell ref="N11:N13"/>
    <mergeCell ref="O11:O13"/>
    <mergeCell ref="P11:P13"/>
    <mergeCell ref="Q11:Q13"/>
    <mergeCell ref="R11:R13"/>
    <mergeCell ref="A14:A16"/>
    <mergeCell ref="B14:B16"/>
    <mergeCell ref="C14:C16"/>
    <mergeCell ref="D14:D16"/>
    <mergeCell ref="E14:E16"/>
    <mergeCell ref="F14:F16"/>
    <mergeCell ref="G14:G16"/>
    <mergeCell ref="H14:H16"/>
    <mergeCell ref="I14:I16"/>
    <mergeCell ref="J14:J16"/>
    <mergeCell ref="K14:K16"/>
    <mergeCell ref="L14:L16"/>
    <mergeCell ref="M14:M16"/>
    <mergeCell ref="N14:N16"/>
    <mergeCell ref="O14:O16"/>
    <mergeCell ref="P14:P16"/>
    <mergeCell ref="Q14:Q16"/>
    <mergeCell ref="R14:R16"/>
    <mergeCell ref="AB14:AB16"/>
    <mergeCell ref="AW14:AW16"/>
    <mergeCell ref="AX14:AX16"/>
    <mergeCell ref="S14:S16"/>
    <mergeCell ref="T14:T16"/>
    <mergeCell ref="U14:U16"/>
    <mergeCell ref="V14:V16"/>
    <mergeCell ref="W14:W16"/>
    <mergeCell ref="X14:X16"/>
    <mergeCell ref="Y14:Y16"/>
    <mergeCell ref="Z14:Z16"/>
    <mergeCell ref="AA14:AA16"/>
  </mergeCells>
  <conditionalFormatting sqref="AJ4:AK6 AJ11:AK13">
    <cfRule type="containsText" dxfId="778" priority="801" operator="containsText" text="BAJA">
      <formula>NOT(ISERROR(SEARCH("BAJA",AJ4)))</formula>
    </cfRule>
    <cfRule type="containsText" dxfId="777" priority="802" operator="containsText" text="MEDIA">
      <formula>NOT(ISERROR(SEARCH("MEDIA",AJ4)))</formula>
    </cfRule>
    <cfRule type="containsText" dxfId="776" priority="803" operator="containsText" text="ALTA">
      <formula>NOT(ISERROR(SEARCH("ALTA",AJ4)))</formula>
    </cfRule>
  </conditionalFormatting>
  <conditionalFormatting sqref="AR4">
    <cfRule type="containsText" dxfId="775" priority="804" operator="containsText" text="BAJA">
      <formula>NOT(ISERROR(SEARCH("BAJA",AR4)))</formula>
    </cfRule>
    <cfRule type="containsText" dxfId="774" priority="805" operator="containsText" text="MEDIA">
      <formula>NOT(ISERROR(SEARCH("MEDIA",AR4)))</formula>
    </cfRule>
    <cfRule type="containsText" dxfId="773" priority="806" operator="containsText" text="ALTA">
      <formula>NOT(ISERROR(SEARCH("ALTA",AR4)))</formula>
    </cfRule>
  </conditionalFormatting>
  <conditionalFormatting sqref="AX4 Y4">
    <cfRule type="cellIs" dxfId="772" priority="755" operator="equal">
      <formula>100%</formula>
    </cfRule>
    <cfRule type="cellIs" dxfId="771" priority="756" operator="equal">
      <formula>80%</formula>
    </cfRule>
    <cfRule type="cellIs" dxfId="770" priority="757" operator="equal">
      <formula>60%</formula>
    </cfRule>
    <cfRule type="cellIs" dxfId="769" priority="758" operator="equal">
      <formula>40%</formula>
    </cfRule>
    <cfRule type="cellIs" dxfId="768" priority="759" operator="equal">
      <formula>0.2</formula>
    </cfRule>
    <cfRule type="containsText" dxfId="767" priority="773" operator="containsText" text="Extremo">
      <formula>NOT(ISERROR(SEARCH("Extremo",Y4)))</formula>
    </cfRule>
    <cfRule type="containsText" dxfId="766" priority="774" operator="containsText" text="Alto">
      <formula>NOT(ISERROR(SEARCH("Alto",Y4)))</formula>
    </cfRule>
    <cfRule type="containsText" dxfId="765" priority="775" operator="containsText" text="Bajo">
      <formula>NOT(ISERROR(SEARCH("Bajo",Y4)))</formula>
    </cfRule>
    <cfRule type="containsText" dxfId="764" priority="786" operator="containsText" text="Catastrófico">
      <formula>NOT(ISERROR(SEARCH("Catastrófico",Y4)))</formula>
    </cfRule>
    <cfRule type="containsText" dxfId="763" priority="787" operator="containsText" text="Mayor">
      <formula>NOT(ISERROR(SEARCH("Mayor",Y4)))</formula>
    </cfRule>
    <cfRule type="containsText" dxfId="762" priority="788" operator="containsText" text="Moderado">
      <formula>NOT(ISERROR(SEARCH("Moderado",Y4)))</formula>
    </cfRule>
    <cfRule type="containsText" dxfId="761" priority="789" operator="containsText" text="Menor">
      <formula>NOT(ISERROR(SEARCH("Menor",Y4)))</formula>
    </cfRule>
    <cfRule type="containsText" dxfId="760" priority="790" operator="containsText" text="Leve">
      <formula>NOT(ISERROR(SEARCH("Leve",Y4)))</formula>
    </cfRule>
    <cfRule type="containsText" dxfId="759" priority="796" operator="containsText" text="Muy a">
      <formula>NOT(ISERROR(SEARCH("Muy a",Y4)))</formula>
    </cfRule>
    <cfRule type="containsText" dxfId="758" priority="797" operator="containsText" text="Muy b">
      <formula>NOT(ISERROR(SEARCH("Muy b",Y4)))</formula>
    </cfRule>
    <cfRule type="containsText" dxfId="757" priority="798" operator="containsText" text="Baja">
      <formula>NOT(ISERROR(SEARCH("Baja",Y4)))</formula>
    </cfRule>
    <cfRule type="containsText" dxfId="756" priority="799" operator="containsText" text="Media">
      <formula>NOT(ISERROR(SEARCH("Media",Y4)))</formula>
    </cfRule>
    <cfRule type="containsText" dxfId="755" priority="800" operator="containsText" text="Alta">
      <formula>NOT(ISERROR(SEARCH("Alta",Y4)))</formula>
    </cfRule>
  </conditionalFormatting>
  <conditionalFormatting sqref="V4">
    <cfRule type="containsText" dxfId="754" priority="791" operator="containsText" text="Muy a">
      <formula>NOT(ISERROR(SEARCH("Muy a",V4)))</formula>
    </cfRule>
    <cfRule type="containsText" dxfId="753" priority="792" operator="containsText" text="Muy b">
      <formula>NOT(ISERROR(SEARCH("Muy b",V4)))</formula>
    </cfRule>
    <cfRule type="containsText" dxfId="752" priority="793" operator="containsText" text="Baja">
      <formula>NOT(ISERROR(SEARCH("Baja",V4)))</formula>
    </cfRule>
    <cfRule type="containsText" dxfId="751" priority="794" operator="containsText" text="Media">
      <formula>NOT(ISERROR(SEARCH("Media",V4)))</formula>
    </cfRule>
    <cfRule type="containsText" dxfId="750" priority="795" operator="containsText" text="Alta">
      <formula>NOT(ISERROR(SEARCH("Alta",V4)))</formula>
    </cfRule>
  </conditionalFormatting>
  <conditionalFormatting sqref="X4">
    <cfRule type="containsText" dxfId="749" priority="776" operator="containsText" text="Catastrófico">
      <formula>NOT(ISERROR(SEARCH("Catastrófico",X4)))</formula>
    </cfRule>
    <cfRule type="containsText" dxfId="748" priority="777" operator="containsText" text="Mayor">
      <formula>NOT(ISERROR(SEARCH("Mayor",X4)))</formula>
    </cfRule>
    <cfRule type="containsText" dxfId="747" priority="778" operator="containsText" text="Moderado">
      <formula>NOT(ISERROR(SEARCH("Moderado",X4)))</formula>
    </cfRule>
    <cfRule type="containsText" dxfId="746" priority="779" operator="containsText" text="Menor">
      <formula>NOT(ISERROR(SEARCH("Menor",X4)))</formula>
    </cfRule>
    <cfRule type="containsText" dxfId="745" priority="780" operator="containsText" text="Leve">
      <formula>NOT(ISERROR(SEARCH("Leve",X4)))</formula>
    </cfRule>
    <cfRule type="containsText" dxfId="744" priority="781" operator="containsText" text="Muy a">
      <formula>NOT(ISERROR(SEARCH("Muy a",X4)))</formula>
    </cfRule>
    <cfRule type="containsText" dxfId="743" priority="782" operator="containsText" text="Muy b">
      <formula>NOT(ISERROR(SEARCH("Muy b",X4)))</formula>
    </cfRule>
    <cfRule type="containsText" dxfId="742" priority="783" operator="containsText" text="Baja">
      <formula>NOT(ISERROR(SEARCH("Baja",X4)))</formula>
    </cfRule>
    <cfRule type="containsText" dxfId="741" priority="784" operator="containsText" text="Media">
      <formula>NOT(ISERROR(SEARCH("Media",X4)))</formula>
    </cfRule>
    <cfRule type="containsText" dxfId="740" priority="785" operator="containsText" text="Alta">
      <formula>NOT(ISERROR(SEARCH("Alta",X4)))</formula>
    </cfRule>
  </conditionalFormatting>
  <conditionalFormatting sqref="Z4">
    <cfRule type="containsText" dxfId="739" priority="760" operator="containsText" text="Extremo">
      <formula>NOT(ISERROR(SEARCH("Extremo",Z4)))</formula>
    </cfRule>
    <cfRule type="containsText" dxfId="738" priority="761" operator="containsText" text="Alto">
      <formula>NOT(ISERROR(SEARCH("Alto",Z4)))</formula>
    </cfRule>
    <cfRule type="containsText" dxfId="737" priority="762" operator="containsText" text="Bajo">
      <formula>NOT(ISERROR(SEARCH("Bajo",Z4)))</formula>
    </cfRule>
    <cfRule type="containsText" dxfId="736" priority="763" operator="containsText" text="Catastrófico">
      <formula>NOT(ISERROR(SEARCH("Catastrófico",Z4)))</formula>
    </cfRule>
    <cfRule type="containsText" dxfId="735" priority="764" operator="containsText" text="Mayor">
      <formula>NOT(ISERROR(SEARCH("Mayor",Z4)))</formula>
    </cfRule>
    <cfRule type="containsText" dxfId="734" priority="765" operator="containsText" text="Moderado">
      <formula>NOT(ISERROR(SEARCH("Moderado",Z4)))</formula>
    </cfRule>
    <cfRule type="containsText" dxfId="733" priority="766" operator="containsText" text="Menor">
      <formula>NOT(ISERROR(SEARCH("Menor",Z4)))</formula>
    </cfRule>
    <cfRule type="containsText" dxfId="732" priority="767" operator="containsText" text="Leve">
      <formula>NOT(ISERROR(SEARCH("Leve",Z4)))</formula>
    </cfRule>
    <cfRule type="containsText" dxfId="731" priority="768" operator="containsText" text="Muy a">
      <formula>NOT(ISERROR(SEARCH("Muy a",Z4)))</formula>
    </cfRule>
    <cfRule type="containsText" dxfId="730" priority="769" operator="containsText" text="Muy b">
      <formula>NOT(ISERROR(SEARCH("Muy b",Z4)))</formula>
    </cfRule>
    <cfRule type="containsText" dxfId="729" priority="770" operator="containsText" text="Baja">
      <formula>NOT(ISERROR(SEARCH("Baja",Z4)))</formula>
    </cfRule>
    <cfRule type="containsText" dxfId="728" priority="771" operator="containsText" text="Media">
      <formula>NOT(ISERROR(SEARCH("Media",Z4)))</formula>
    </cfRule>
    <cfRule type="containsText" dxfId="727" priority="772" operator="containsText" text="Alta">
      <formula>NOT(ISERROR(SEARCH("Alta",Z4)))</formula>
    </cfRule>
  </conditionalFormatting>
  <conditionalFormatting sqref="W4">
    <cfRule type="cellIs" dxfId="726" priority="737" operator="equal">
      <formula>100%</formula>
    </cfRule>
    <cfRule type="cellIs" dxfId="725" priority="738" operator="equal">
      <formula>80%</formula>
    </cfRule>
    <cfRule type="cellIs" dxfId="724" priority="739" operator="equal">
      <formula>60%</formula>
    </cfRule>
    <cfRule type="cellIs" dxfId="723" priority="740" operator="equal">
      <formula>40%</formula>
    </cfRule>
    <cfRule type="cellIs" dxfId="722" priority="741" operator="equal">
      <formula>0.2</formula>
    </cfRule>
    <cfRule type="containsText" dxfId="721" priority="742" operator="containsText" text="Extremo">
      <formula>NOT(ISERROR(SEARCH("Extremo",W4)))</formula>
    </cfRule>
    <cfRule type="containsText" dxfId="720" priority="743" operator="containsText" text="Alto">
      <formula>NOT(ISERROR(SEARCH("Alto",W4)))</formula>
    </cfRule>
    <cfRule type="containsText" dxfId="719" priority="744" operator="containsText" text="Bajo">
      <formula>NOT(ISERROR(SEARCH("Bajo",W4)))</formula>
    </cfRule>
    <cfRule type="containsText" dxfId="718" priority="745" operator="containsText" text="Catastrófico">
      <formula>NOT(ISERROR(SEARCH("Catastrófico",W4)))</formula>
    </cfRule>
    <cfRule type="containsText" dxfId="717" priority="746" operator="containsText" text="Mayor">
      <formula>NOT(ISERROR(SEARCH("Mayor",W4)))</formula>
    </cfRule>
    <cfRule type="containsText" dxfId="716" priority="747" operator="containsText" text="Moderado">
      <formula>NOT(ISERROR(SEARCH("Moderado",W4)))</formula>
    </cfRule>
    <cfRule type="containsText" dxfId="715" priority="748" operator="containsText" text="Menor">
      <formula>NOT(ISERROR(SEARCH("Menor",W4)))</formula>
    </cfRule>
    <cfRule type="containsText" dxfId="714" priority="749" operator="containsText" text="Leve">
      <formula>NOT(ISERROR(SEARCH("Leve",W4)))</formula>
    </cfRule>
    <cfRule type="containsText" dxfId="713" priority="750" operator="containsText" text="Muy a">
      <formula>NOT(ISERROR(SEARCH("Muy a",W4)))</formula>
    </cfRule>
    <cfRule type="containsText" dxfId="712" priority="751" operator="containsText" text="Muy b">
      <formula>NOT(ISERROR(SEARCH("Muy b",W4)))</formula>
    </cfRule>
    <cfRule type="containsText" dxfId="711" priority="752" operator="containsText" text="Baja">
      <formula>NOT(ISERROR(SEARCH("Baja",W4)))</formula>
    </cfRule>
    <cfRule type="containsText" dxfId="710" priority="753" operator="containsText" text="Media">
      <formula>NOT(ISERROR(SEARCH("Media",W4)))</formula>
    </cfRule>
    <cfRule type="containsText" dxfId="709" priority="754" operator="containsText" text="Alta">
      <formula>NOT(ISERROR(SEARCH("Alta",W4)))</formula>
    </cfRule>
  </conditionalFormatting>
  <conditionalFormatting sqref="AA4">
    <cfRule type="cellIs" dxfId="708" priority="720" operator="equal">
      <formula>100%</formula>
    </cfRule>
    <cfRule type="cellIs" dxfId="707" priority="721" operator="equal">
      <formula>75%</formula>
    </cfRule>
    <cfRule type="cellIs" dxfId="706" priority="722" operator="equal">
      <formula>50%</formula>
    </cfRule>
    <cfRule type="cellIs" dxfId="705" priority="723" operator="equal">
      <formula>25%</formula>
    </cfRule>
    <cfRule type="containsText" dxfId="704" priority="724" operator="containsText" text="Extremo">
      <formula>NOT(ISERROR(SEARCH("Extremo",AA4)))</formula>
    </cfRule>
    <cfRule type="containsText" dxfId="703" priority="725" operator="containsText" text="Alto">
      <formula>NOT(ISERROR(SEARCH("Alto",AA4)))</formula>
    </cfRule>
    <cfRule type="containsText" dxfId="702" priority="726" operator="containsText" text="Bajo">
      <formula>NOT(ISERROR(SEARCH("Bajo",AA4)))</formula>
    </cfRule>
    <cfRule type="containsText" dxfId="701" priority="727" operator="containsText" text="Catastrófico">
      <formula>NOT(ISERROR(SEARCH("Catastrófico",AA4)))</formula>
    </cfRule>
    <cfRule type="containsText" dxfId="700" priority="728" operator="containsText" text="Mayor">
      <formula>NOT(ISERROR(SEARCH("Mayor",AA4)))</formula>
    </cfRule>
    <cfRule type="containsText" dxfId="699" priority="729" operator="containsText" text="Moderado">
      <formula>NOT(ISERROR(SEARCH("Moderado",AA4)))</formula>
    </cfRule>
    <cfRule type="containsText" dxfId="698" priority="730" operator="containsText" text="Menor">
      <formula>NOT(ISERROR(SEARCH("Menor",AA4)))</formula>
    </cfRule>
    <cfRule type="containsText" dxfId="697" priority="731" operator="containsText" text="Leve">
      <formula>NOT(ISERROR(SEARCH("Leve",AA4)))</formula>
    </cfRule>
    <cfRule type="containsText" dxfId="696" priority="732" operator="containsText" text="Muy a">
      <formula>NOT(ISERROR(SEARCH("Muy a",AA4)))</formula>
    </cfRule>
    <cfRule type="containsText" dxfId="695" priority="733" operator="containsText" text="Muy b">
      <formula>NOT(ISERROR(SEARCH("Muy b",AA4)))</formula>
    </cfRule>
    <cfRule type="containsText" dxfId="694" priority="734" operator="containsText" text="Baja">
      <formula>NOT(ISERROR(SEARCH("Baja",AA4)))</formula>
    </cfRule>
    <cfRule type="containsText" dxfId="693" priority="735" operator="containsText" text="Media">
      <formula>NOT(ISERROR(SEARCH("Media",AA4)))</formula>
    </cfRule>
    <cfRule type="containsText" dxfId="692" priority="736" operator="containsText" text="Alta">
      <formula>NOT(ISERROR(SEARCH("Alta",AA4)))</formula>
    </cfRule>
  </conditionalFormatting>
  <conditionalFormatting sqref="AU4">
    <cfRule type="containsText" dxfId="691" priority="717" operator="containsText" text="BAJA">
      <formula>NOT(ISERROR(SEARCH("BAJA",AU4)))</formula>
    </cfRule>
    <cfRule type="containsText" dxfId="690" priority="718" operator="containsText" text="MEDIA">
      <formula>NOT(ISERROR(SEARCH("MEDIA",AU4)))</formula>
    </cfRule>
    <cfRule type="containsText" dxfId="689" priority="719" operator="containsText" text="ALTA">
      <formula>NOT(ISERROR(SEARCH("ALTA",AU4)))</formula>
    </cfRule>
  </conditionalFormatting>
  <conditionalFormatting sqref="AU5:AU6">
    <cfRule type="containsText" dxfId="688" priority="714" operator="containsText" text="BAJA">
      <formula>NOT(ISERROR(SEARCH("BAJA",AU5)))</formula>
    </cfRule>
    <cfRule type="containsText" dxfId="687" priority="715" operator="containsText" text="MEDIA">
      <formula>NOT(ISERROR(SEARCH("MEDIA",AU5)))</formula>
    </cfRule>
    <cfRule type="containsText" dxfId="686" priority="716" operator="containsText" text="ALTA">
      <formula>NOT(ISERROR(SEARCH("ALTA",AU5)))</formula>
    </cfRule>
  </conditionalFormatting>
  <conditionalFormatting sqref="AW4">
    <cfRule type="cellIs" dxfId="685" priority="696" operator="equal">
      <formula>100%</formula>
    </cfRule>
    <cfRule type="cellIs" dxfId="684" priority="697" operator="equal">
      <formula>80%</formula>
    </cfRule>
    <cfRule type="cellIs" dxfId="683" priority="698" operator="equal">
      <formula>60%</formula>
    </cfRule>
    <cfRule type="cellIs" dxfId="682" priority="699" operator="equal">
      <formula>40%</formula>
    </cfRule>
    <cfRule type="cellIs" dxfId="681" priority="700" operator="equal">
      <formula>0.2</formula>
    </cfRule>
    <cfRule type="containsText" dxfId="680" priority="701" operator="containsText" text="Extremo">
      <formula>NOT(ISERROR(SEARCH("Extremo",AW4)))</formula>
    </cfRule>
    <cfRule type="containsText" dxfId="679" priority="702" operator="containsText" text="Alto">
      <formula>NOT(ISERROR(SEARCH("Alto",AW4)))</formula>
    </cfRule>
    <cfRule type="containsText" dxfId="678" priority="703" operator="containsText" text="Bajo">
      <formula>NOT(ISERROR(SEARCH("Bajo",AW4)))</formula>
    </cfRule>
    <cfRule type="containsText" dxfId="677" priority="704" operator="containsText" text="Catastrófico">
      <formula>NOT(ISERROR(SEARCH("Catastrófico",AW4)))</formula>
    </cfRule>
    <cfRule type="containsText" dxfId="676" priority="705" operator="containsText" text="Mayor">
      <formula>NOT(ISERROR(SEARCH("Mayor",AW4)))</formula>
    </cfRule>
    <cfRule type="containsText" dxfId="675" priority="706" operator="containsText" text="Moderado">
      <formula>NOT(ISERROR(SEARCH("Moderado",AW4)))</formula>
    </cfRule>
    <cfRule type="containsText" dxfId="674" priority="707" operator="containsText" text="Menor">
      <formula>NOT(ISERROR(SEARCH("Menor",AW4)))</formula>
    </cfRule>
    <cfRule type="containsText" dxfId="673" priority="708" operator="containsText" text="Leve">
      <formula>NOT(ISERROR(SEARCH("Leve",AW4)))</formula>
    </cfRule>
    <cfRule type="containsText" dxfId="672" priority="709" operator="containsText" text="Muy a">
      <formula>NOT(ISERROR(SEARCH("Muy a",AW4)))</formula>
    </cfRule>
    <cfRule type="containsText" dxfId="671" priority="710" operator="containsText" text="Muy b">
      <formula>NOT(ISERROR(SEARCH("Muy b",AW4)))</formula>
    </cfRule>
    <cfRule type="containsText" dxfId="670" priority="711" operator="containsText" text="Baja">
      <formula>NOT(ISERROR(SEARCH("Baja",AW4)))</formula>
    </cfRule>
    <cfRule type="containsText" dxfId="669" priority="712" operator="containsText" text="Media">
      <formula>NOT(ISERROR(SEARCH("Media",AW4)))</formula>
    </cfRule>
    <cfRule type="containsText" dxfId="668" priority="713" operator="containsText" text="Alta">
      <formula>NOT(ISERROR(SEARCH("Alta",AW4)))</formula>
    </cfRule>
  </conditionalFormatting>
  <conditionalFormatting sqref="AV4">
    <cfRule type="cellIs" dxfId="667" priority="689" operator="greaterThan">
      <formula>75%</formula>
    </cfRule>
    <cfRule type="cellIs" dxfId="666" priority="690" operator="between">
      <formula>51%</formula>
      <formula>75%</formula>
    </cfRule>
    <cfRule type="cellIs" dxfId="665" priority="691" operator="between">
      <formula>26%</formula>
      <formula>50%</formula>
    </cfRule>
    <cfRule type="cellIs" dxfId="664" priority="692" operator="between">
      <formula>0%</formula>
      <formula>25%</formula>
    </cfRule>
    <cfRule type="containsText" dxfId="663" priority="693" operator="containsText" text="BAJA">
      <formula>NOT(ISERROR(SEARCH("BAJA",AV4)))</formula>
    </cfRule>
    <cfRule type="containsText" dxfId="662" priority="694" operator="containsText" text="MEDIA">
      <formula>NOT(ISERROR(SEARCH("MEDIA",AV4)))</formula>
    </cfRule>
    <cfRule type="containsText" dxfId="661" priority="695" operator="containsText" text="ALTA">
      <formula>NOT(ISERROR(SEARCH("ALTA",AV4)))</formula>
    </cfRule>
  </conditionalFormatting>
  <conditionalFormatting sqref="AV5:AV6">
    <cfRule type="cellIs" dxfId="660" priority="682" operator="greaterThan">
      <formula>75%</formula>
    </cfRule>
    <cfRule type="cellIs" dxfId="659" priority="683" operator="between">
      <formula>51%</formula>
      <formula>75%</formula>
    </cfRule>
    <cfRule type="cellIs" dxfId="658" priority="684" operator="between">
      <formula>26%</formula>
      <formula>50%</formula>
    </cfRule>
    <cfRule type="cellIs" dxfId="657" priority="685" operator="between">
      <formula>0%</formula>
      <formula>25%</formula>
    </cfRule>
    <cfRule type="containsText" dxfId="656" priority="686" operator="containsText" text="BAJA">
      <formula>NOT(ISERROR(SEARCH("BAJA",AV5)))</formula>
    </cfRule>
    <cfRule type="containsText" dxfId="655" priority="687" operator="containsText" text="MEDIA">
      <formula>NOT(ISERROR(SEARCH("MEDIA",AV5)))</formula>
    </cfRule>
    <cfRule type="containsText" dxfId="654" priority="688" operator="containsText" text="ALTA">
      <formula>NOT(ISERROR(SEARCH("ALTA",AV5)))</formula>
    </cfRule>
  </conditionalFormatting>
  <conditionalFormatting sqref="S4">
    <cfRule type="cellIs" dxfId="653" priority="664" operator="equal">
      <formula>100%</formula>
    </cfRule>
    <cfRule type="cellIs" dxfId="652" priority="665" operator="equal">
      <formula>80%</formula>
    </cfRule>
    <cfRule type="cellIs" dxfId="651" priority="666" operator="equal">
      <formula>60%</formula>
    </cfRule>
    <cfRule type="cellIs" dxfId="650" priority="667" operator="equal">
      <formula>40%</formula>
    </cfRule>
    <cfRule type="cellIs" dxfId="649" priority="668" operator="equal">
      <formula>0.2</formula>
    </cfRule>
    <cfRule type="containsText" dxfId="648" priority="669" operator="containsText" text="Extremo">
      <formula>NOT(ISERROR(SEARCH("Extremo",S4)))</formula>
    </cfRule>
    <cfRule type="containsText" dxfId="647" priority="670" operator="containsText" text="Alto">
      <formula>NOT(ISERROR(SEARCH("Alto",S4)))</formula>
    </cfRule>
    <cfRule type="containsText" dxfId="646" priority="671" operator="containsText" text="Bajo">
      <formula>NOT(ISERROR(SEARCH("Bajo",S4)))</formula>
    </cfRule>
    <cfRule type="containsText" dxfId="645" priority="672" operator="containsText" text="Catastrófico">
      <formula>NOT(ISERROR(SEARCH("Catastrófico",S4)))</formula>
    </cfRule>
    <cfRule type="containsText" dxfId="644" priority="673" operator="containsText" text="Mayor">
      <formula>NOT(ISERROR(SEARCH("Mayor",S4)))</formula>
    </cfRule>
    <cfRule type="containsText" dxfId="643" priority="674" operator="containsText" text="Moderado">
      <formula>NOT(ISERROR(SEARCH("Moderado",S4)))</formula>
    </cfRule>
    <cfRule type="containsText" dxfId="642" priority="675" operator="containsText" text="Menor">
      <formula>NOT(ISERROR(SEARCH("Menor",S4)))</formula>
    </cfRule>
    <cfRule type="containsText" dxfId="641" priority="676" operator="containsText" text="Leve">
      <formula>NOT(ISERROR(SEARCH("Leve",S4)))</formula>
    </cfRule>
    <cfRule type="containsText" dxfId="640" priority="677" operator="containsText" text="Muy a">
      <formula>NOT(ISERROR(SEARCH("Muy a",S4)))</formula>
    </cfRule>
    <cfRule type="containsText" dxfId="639" priority="678" operator="containsText" text="Muy b">
      <formula>NOT(ISERROR(SEARCH("Muy b",S4)))</formula>
    </cfRule>
    <cfRule type="containsText" dxfId="638" priority="679" operator="containsText" text="Baja">
      <formula>NOT(ISERROR(SEARCH("Baja",S4)))</formula>
    </cfRule>
    <cfRule type="containsText" dxfId="637" priority="680" operator="containsText" text="Media">
      <formula>NOT(ISERROR(SEARCH("Media",S4)))</formula>
    </cfRule>
    <cfRule type="containsText" dxfId="636" priority="681" operator="containsText" text="Alta">
      <formula>NOT(ISERROR(SEARCH("Alta",S4)))</formula>
    </cfRule>
  </conditionalFormatting>
  <conditionalFormatting sqref="T4">
    <cfRule type="cellIs" dxfId="635" priority="646" operator="equal">
      <formula>100%</formula>
    </cfRule>
    <cfRule type="cellIs" dxfId="634" priority="647" operator="equal">
      <formula>80%</formula>
    </cfRule>
    <cfRule type="cellIs" dxfId="633" priority="648" operator="equal">
      <formula>60%</formula>
    </cfRule>
    <cfRule type="cellIs" dxfId="632" priority="649" operator="equal">
      <formula>40%</formula>
    </cfRule>
    <cfRule type="cellIs" dxfId="631" priority="650" operator="equal">
      <formula>0.2</formula>
    </cfRule>
    <cfRule type="containsText" dxfId="630" priority="651" operator="containsText" text="Extremo">
      <formula>NOT(ISERROR(SEARCH("Extremo",T4)))</formula>
    </cfRule>
    <cfRule type="containsText" dxfId="629" priority="652" operator="containsText" text="Alto">
      <formula>NOT(ISERROR(SEARCH("Alto",T4)))</formula>
    </cfRule>
    <cfRule type="containsText" dxfId="628" priority="653" operator="containsText" text="Bajo">
      <formula>NOT(ISERROR(SEARCH("Bajo",T4)))</formula>
    </cfRule>
    <cfRule type="containsText" dxfId="627" priority="654" operator="containsText" text="Catastrófico">
      <formula>NOT(ISERROR(SEARCH("Catastrófico",T4)))</formula>
    </cfRule>
    <cfRule type="containsText" dxfId="626" priority="655" operator="containsText" text="Mayor">
      <formula>NOT(ISERROR(SEARCH("Mayor",T4)))</formula>
    </cfRule>
    <cfRule type="containsText" dxfId="625" priority="656" operator="containsText" text="Moderado">
      <formula>NOT(ISERROR(SEARCH("Moderado",T4)))</formula>
    </cfRule>
    <cfRule type="containsText" dxfId="624" priority="657" operator="containsText" text="Menor">
      <formula>NOT(ISERROR(SEARCH("Menor",T4)))</formula>
    </cfRule>
    <cfRule type="containsText" dxfId="623" priority="658" operator="containsText" text="Leve">
      <formula>NOT(ISERROR(SEARCH("Leve",T4)))</formula>
    </cfRule>
    <cfRule type="containsText" dxfId="622" priority="659" operator="containsText" text="Muy a">
      <formula>NOT(ISERROR(SEARCH("Muy a",T4)))</formula>
    </cfRule>
    <cfRule type="containsText" dxfId="621" priority="660" operator="containsText" text="Muy b">
      <formula>NOT(ISERROR(SEARCH("Muy b",T4)))</formula>
    </cfRule>
    <cfRule type="containsText" dxfId="620" priority="661" operator="containsText" text="Baja">
      <formula>NOT(ISERROR(SEARCH("Baja",T4)))</formula>
    </cfRule>
    <cfRule type="containsText" dxfId="619" priority="662" operator="containsText" text="Media">
      <formula>NOT(ISERROR(SEARCH("Media",T4)))</formula>
    </cfRule>
    <cfRule type="containsText" dxfId="618" priority="663" operator="containsText" text="Alta">
      <formula>NOT(ISERROR(SEARCH("Alta",T4)))</formula>
    </cfRule>
  </conditionalFormatting>
  <conditionalFormatting sqref="AS4">
    <cfRule type="containsText" dxfId="617" priority="643" operator="containsText" text="BAJA">
      <formula>NOT(ISERROR(SEARCH("BAJA",AS4)))</formula>
    </cfRule>
    <cfRule type="containsText" dxfId="616" priority="644" operator="containsText" text="MEDIA">
      <formula>NOT(ISERROR(SEARCH("MEDIA",AS4)))</formula>
    </cfRule>
    <cfRule type="containsText" dxfId="615" priority="645" operator="containsText" text="ALTA">
      <formula>NOT(ISERROR(SEARCH("ALTA",AS4)))</formula>
    </cfRule>
  </conditionalFormatting>
  <conditionalFormatting sqref="AS5">
    <cfRule type="containsText" dxfId="614" priority="640" operator="containsText" text="BAJA">
      <formula>NOT(ISERROR(SEARCH("BAJA",AS5)))</formula>
    </cfRule>
    <cfRule type="containsText" dxfId="613" priority="641" operator="containsText" text="MEDIA">
      <formula>NOT(ISERROR(SEARCH("MEDIA",AS5)))</formula>
    </cfRule>
    <cfRule type="containsText" dxfId="612" priority="642" operator="containsText" text="ALTA">
      <formula>NOT(ISERROR(SEARCH("ALTA",AS5)))</formula>
    </cfRule>
  </conditionalFormatting>
  <conditionalFormatting sqref="AJ7:AK10">
    <cfRule type="containsText" dxfId="611" priority="634" operator="containsText" text="BAJA">
      <formula>NOT(ISERROR(SEARCH("BAJA",AJ7)))</formula>
    </cfRule>
    <cfRule type="containsText" dxfId="610" priority="635" operator="containsText" text="MEDIA">
      <formula>NOT(ISERROR(SEARCH("MEDIA",AJ7)))</formula>
    </cfRule>
    <cfRule type="containsText" dxfId="609" priority="636" operator="containsText" text="ALTA">
      <formula>NOT(ISERROR(SEARCH("ALTA",AJ7)))</formula>
    </cfRule>
  </conditionalFormatting>
  <conditionalFormatting sqref="AR7">
    <cfRule type="containsText" dxfId="608" priority="637" operator="containsText" text="BAJA">
      <formula>NOT(ISERROR(SEARCH("BAJA",AR7)))</formula>
    </cfRule>
    <cfRule type="containsText" dxfId="607" priority="638" operator="containsText" text="MEDIA">
      <formula>NOT(ISERROR(SEARCH("MEDIA",AR7)))</formula>
    </cfRule>
    <cfRule type="containsText" dxfId="606" priority="639" operator="containsText" text="ALTA">
      <formula>NOT(ISERROR(SEARCH("ALTA",AR7)))</formula>
    </cfRule>
  </conditionalFormatting>
  <conditionalFormatting sqref="AX7">
    <cfRule type="cellIs" dxfId="605" priority="588" operator="equal">
      <formula>100%</formula>
    </cfRule>
    <cfRule type="cellIs" dxfId="604" priority="589" operator="equal">
      <formula>80%</formula>
    </cfRule>
    <cfRule type="cellIs" dxfId="603" priority="590" operator="equal">
      <formula>60%</formula>
    </cfRule>
    <cfRule type="cellIs" dxfId="602" priority="591" operator="equal">
      <formula>40%</formula>
    </cfRule>
    <cfRule type="cellIs" dxfId="601" priority="592" operator="equal">
      <formula>0.2</formula>
    </cfRule>
    <cfRule type="containsText" dxfId="600" priority="606" operator="containsText" text="Extremo">
      <formula>NOT(ISERROR(SEARCH("Extremo",AX7)))</formula>
    </cfRule>
    <cfRule type="containsText" dxfId="599" priority="607" operator="containsText" text="Alto">
      <formula>NOT(ISERROR(SEARCH("Alto",AX7)))</formula>
    </cfRule>
    <cfRule type="containsText" dxfId="598" priority="608" operator="containsText" text="Bajo">
      <formula>NOT(ISERROR(SEARCH("Bajo",AX7)))</formula>
    </cfRule>
    <cfRule type="containsText" dxfId="597" priority="619" operator="containsText" text="Catastrófico">
      <formula>NOT(ISERROR(SEARCH("Catastrófico",AX7)))</formula>
    </cfRule>
    <cfRule type="containsText" dxfId="596" priority="620" operator="containsText" text="Mayor">
      <formula>NOT(ISERROR(SEARCH("Mayor",AX7)))</formula>
    </cfRule>
    <cfRule type="containsText" dxfId="595" priority="621" operator="containsText" text="Moderado">
      <formula>NOT(ISERROR(SEARCH("Moderado",AX7)))</formula>
    </cfRule>
    <cfRule type="containsText" dxfId="594" priority="622" operator="containsText" text="Menor">
      <formula>NOT(ISERROR(SEARCH("Menor",AX7)))</formula>
    </cfRule>
    <cfRule type="containsText" dxfId="593" priority="623" operator="containsText" text="Leve">
      <formula>NOT(ISERROR(SEARCH("Leve",AX7)))</formula>
    </cfRule>
    <cfRule type="containsText" dxfId="592" priority="629" operator="containsText" text="Muy a">
      <formula>NOT(ISERROR(SEARCH("Muy a",AX7)))</formula>
    </cfRule>
    <cfRule type="containsText" dxfId="591" priority="630" operator="containsText" text="Muy b">
      <formula>NOT(ISERROR(SEARCH("Muy b",AX7)))</formula>
    </cfRule>
    <cfRule type="containsText" dxfId="590" priority="631" operator="containsText" text="Baja">
      <formula>NOT(ISERROR(SEARCH("Baja",AX7)))</formula>
    </cfRule>
    <cfRule type="containsText" dxfId="589" priority="632" operator="containsText" text="Media">
      <formula>NOT(ISERROR(SEARCH("Media",AX7)))</formula>
    </cfRule>
    <cfRule type="containsText" dxfId="588" priority="633" operator="containsText" text="Alta">
      <formula>NOT(ISERROR(SEARCH("Alta",AX7)))</formula>
    </cfRule>
  </conditionalFormatting>
  <conditionalFormatting sqref="V7">
    <cfRule type="containsText" dxfId="587" priority="624" operator="containsText" text="Muy a">
      <formula>NOT(ISERROR(SEARCH("Muy a",V7)))</formula>
    </cfRule>
    <cfRule type="containsText" dxfId="586" priority="625" operator="containsText" text="Muy b">
      <formula>NOT(ISERROR(SEARCH("Muy b",V7)))</formula>
    </cfRule>
    <cfRule type="containsText" dxfId="585" priority="626" operator="containsText" text="Baja">
      <formula>NOT(ISERROR(SEARCH("Baja",V7)))</formula>
    </cfRule>
    <cfRule type="containsText" dxfId="584" priority="627" operator="containsText" text="Media">
      <formula>NOT(ISERROR(SEARCH("Media",V7)))</formula>
    </cfRule>
    <cfRule type="containsText" dxfId="583" priority="628" operator="containsText" text="Alta">
      <formula>NOT(ISERROR(SEARCH("Alta",V7)))</formula>
    </cfRule>
  </conditionalFormatting>
  <conditionalFormatting sqref="X7">
    <cfRule type="containsText" dxfId="582" priority="609" operator="containsText" text="Catastrófico">
      <formula>NOT(ISERROR(SEARCH("Catastrófico",X7)))</formula>
    </cfRule>
    <cfRule type="containsText" dxfId="581" priority="610" operator="containsText" text="Mayor">
      <formula>NOT(ISERROR(SEARCH("Mayor",X7)))</formula>
    </cfRule>
    <cfRule type="containsText" dxfId="580" priority="611" operator="containsText" text="Moderado">
      <formula>NOT(ISERROR(SEARCH("Moderado",X7)))</formula>
    </cfRule>
    <cfRule type="containsText" dxfId="579" priority="612" operator="containsText" text="Menor">
      <formula>NOT(ISERROR(SEARCH("Menor",X7)))</formula>
    </cfRule>
    <cfRule type="containsText" dxfId="578" priority="613" operator="containsText" text="Leve">
      <formula>NOT(ISERROR(SEARCH("Leve",X7)))</formula>
    </cfRule>
    <cfRule type="containsText" dxfId="577" priority="614" operator="containsText" text="Muy a">
      <formula>NOT(ISERROR(SEARCH("Muy a",X7)))</formula>
    </cfRule>
    <cfRule type="containsText" dxfId="576" priority="615" operator="containsText" text="Muy b">
      <formula>NOT(ISERROR(SEARCH("Muy b",X7)))</formula>
    </cfRule>
    <cfRule type="containsText" dxfId="575" priority="616" operator="containsText" text="Baja">
      <formula>NOT(ISERROR(SEARCH("Baja",X7)))</formula>
    </cfRule>
    <cfRule type="containsText" dxfId="574" priority="617" operator="containsText" text="Media">
      <formula>NOT(ISERROR(SEARCH("Media",X7)))</formula>
    </cfRule>
    <cfRule type="containsText" dxfId="573" priority="618" operator="containsText" text="Alta">
      <formula>NOT(ISERROR(SEARCH("Alta",X7)))</formula>
    </cfRule>
  </conditionalFormatting>
  <conditionalFormatting sqref="Z7">
    <cfRule type="containsText" dxfId="572" priority="593" operator="containsText" text="Extremo">
      <formula>NOT(ISERROR(SEARCH("Extremo",Z7)))</formula>
    </cfRule>
    <cfRule type="containsText" dxfId="571" priority="594" operator="containsText" text="Alto">
      <formula>NOT(ISERROR(SEARCH("Alto",Z7)))</formula>
    </cfRule>
    <cfRule type="containsText" dxfId="570" priority="595" operator="containsText" text="Bajo">
      <formula>NOT(ISERROR(SEARCH("Bajo",Z7)))</formula>
    </cfRule>
    <cfRule type="containsText" dxfId="569" priority="596" operator="containsText" text="Catastrófico">
      <formula>NOT(ISERROR(SEARCH("Catastrófico",Z7)))</formula>
    </cfRule>
    <cfRule type="containsText" dxfId="568" priority="597" operator="containsText" text="Mayor">
      <formula>NOT(ISERROR(SEARCH("Mayor",Z7)))</formula>
    </cfRule>
    <cfRule type="containsText" dxfId="567" priority="598" operator="containsText" text="Moderado">
      <formula>NOT(ISERROR(SEARCH("Moderado",Z7)))</formula>
    </cfRule>
    <cfRule type="containsText" dxfId="566" priority="599" operator="containsText" text="Menor">
      <formula>NOT(ISERROR(SEARCH("Menor",Z7)))</formula>
    </cfRule>
    <cfRule type="containsText" dxfId="565" priority="600" operator="containsText" text="Leve">
      <formula>NOT(ISERROR(SEARCH("Leve",Z7)))</formula>
    </cfRule>
    <cfRule type="containsText" dxfId="564" priority="601" operator="containsText" text="Muy a">
      <formula>NOT(ISERROR(SEARCH("Muy a",Z7)))</formula>
    </cfRule>
    <cfRule type="containsText" dxfId="563" priority="602" operator="containsText" text="Muy b">
      <formula>NOT(ISERROR(SEARCH("Muy b",Z7)))</formula>
    </cfRule>
    <cfRule type="containsText" dxfId="562" priority="603" operator="containsText" text="Baja">
      <formula>NOT(ISERROR(SEARCH("Baja",Z7)))</formula>
    </cfRule>
    <cfRule type="containsText" dxfId="561" priority="604" operator="containsText" text="Media">
      <formula>NOT(ISERROR(SEARCH("Media",Z7)))</formula>
    </cfRule>
    <cfRule type="containsText" dxfId="560" priority="605" operator="containsText" text="Alta">
      <formula>NOT(ISERROR(SEARCH("Alta",Z7)))</formula>
    </cfRule>
  </conditionalFormatting>
  <conditionalFormatting sqref="Y7">
    <cfRule type="cellIs" dxfId="559" priority="570" operator="equal">
      <formula>100%</formula>
    </cfRule>
    <cfRule type="cellIs" dxfId="558" priority="571" operator="equal">
      <formula>80%</formula>
    </cfRule>
    <cfRule type="cellIs" dxfId="557" priority="572" operator="equal">
      <formula>60%</formula>
    </cfRule>
    <cfRule type="cellIs" dxfId="556" priority="573" operator="equal">
      <formula>40%</formula>
    </cfRule>
    <cfRule type="cellIs" dxfId="555" priority="574" operator="equal">
      <formula>0.2</formula>
    </cfRule>
    <cfRule type="containsText" dxfId="554" priority="575" operator="containsText" text="Extremo">
      <formula>NOT(ISERROR(SEARCH("Extremo",Y7)))</formula>
    </cfRule>
    <cfRule type="containsText" dxfId="553" priority="576" operator="containsText" text="Alto">
      <formula>NOT(ISERROR(SEARCH("Alto",Y7)))</formula>
    </cfRule>
    <cfRule type="containsText" dxfId="552" priority="577" operator="containsText" text="Bajo">
      <formula>NOT(ISERROR(SEARCH("Bajo",Y7)))</formula>
    </cfRule>
    <cfRule type="containsText" dxfId="551" priority="578" operator="containsText" text="Catastrófico">
      <formula>NOT(ISERROR(SEARCH("Catastrófico",Y7)))</formula>
    </cfRule>
    <cfRule type="containsText" dxfId="550" priority="579" operator="containsText" text="Mayor">
      <formula>NOT(ISERROR(SEARCH("Mayor",Y7)))</formula>
    </cfRule>
    <cfRule type="containsText" dxfId="549" priority="580" operator="containsText" text="Moderado">
      <formula>NOT(ISERROR(SEARCH("Moderado",Y7)))</formula>
    </cfRule>
    <cfRule type="containsText" dxfId="548" priority="581" operator="containsText" text="Menor">
      <formula>NOT(ISERROR(SEARCH("Menor",Y7)))</formula>
    </cfRule>
    <cfRule type="containsText" dxfId="547" priority="582" operator="containsText" text="Leve">
      <formula>NOT(ISERROR(SEARCH("Leve",Y7)))</formula>
    </cfRule>
    <cfRule type="containsText" dxfId="546" priority="583" operator="containsText" text="Muy a">
      <formula>NOT(ISERROR(SEARCH("Muy a",Y7)))</formula>
    </cfRule>
    <cfRule type="containsText" dxfId="545" priority="584" operator="containsText" text="Muy b">
      <formula>NOT(ISERROR(SEARCH("Muy b",Y7)))</formula>
    </cfRule>
    <cfRule type="containsText" dxfId="544" priority="585" operator="containsText" text="Baja">
      <formula>NOT(ISERROR(SEARCH("Baja",Y7)))</formula>
    </cfRule>
    <cfRule type="containsText" dxfId="543" priority="586" operator="containsText" text="Media">
      <formula>NOT(ISERROR(SEARCH("Media",Y7)))</formula>
    </cfRule>
    <cfRule type="containsText" dxfId="542" priority="587" operator="containsText" text="Alta">
      <formula>NOT(ISERROR(SEARCH("Alta",Y7)))</formula>
    </cfRule>
  </conditionalFormatting>
  <conditionalFormatting sqref="W7">
    <cfRule type="cellIs" dxfId="541" priority="552" operator="equal">
      <formula>100%</formula>
    </cfRule>
    <cfRule type="cellIs" dxfId="540" priority="553" operator="equal">
      <formula>80%</formula>
    </cfRule>
    <cfRule type="cellIs" dxfId="539" priority="554" operator="equal">
      <formula>60%</formula>
    </cfRule>
    <cfRule type="cellIs" dxfId="538" priority="555" operator="equal">
      <formula>40%</formula>
    </cfRule>
    <cfRule type="cellIs" dxfId="537" priority="556" operator="equal">
      <formula>0.2</formula>
    </cfRule>
    <cfRule type="containsText" dxfId="536" priority="557" operator="containsText" text="Extremo">
      <formula>NOT(ISERROR(SEARCH("Extremo",W7)))</formula>
    </cfRule>
    <cfRule type="containsText" dxfId="535" priority="558" operator="containsText" text="Alto">
      <formula>NOT(ISERROR(SEARCH("Alto",W7)))</formula>
    </cfRule>
    <cfRule type="containsText" dxfId="534" priority="559" operator="containsText" text="Bajo">
      <formula>NOT(ISERROR(SEARCH("Bajo",W7)))</formula>
    </cfRule>
    <cfRule type="containsText" dxfId="533" priority="560" operator="containsText" text="Catastrófico">
      <formula>NOT(ISERROR(SEARCH("Catastrófico",W7)))</formula>
    </cfRule>
    <cfRule type="containsText" dxfId="532" priority="561" operator="containsText" text="Mayor">
      <formula>NOT(ISERROR(SEARCH("Mayor",W7)))</formula>
    </cfRule>
    <cfRule type="containsText" dxfId="531" priority="562" operator="containsText" text="Moderado">
      <formula>NOT(ISERROR(SEARCH("Moderado",W7)))</formula>
    </cfRule>
    <cfRule type="containsText" dxfId="530" priority="563" operator="containsText" text="Menor">
      <formula>NOT(ISERROR(SEARCH("Menor",W7)))</formula>
    </cfRule>
    <cfRule type="containsText" dxfId="529" priority="564" operator="containsText" text="Leve">
      <formula>NOT(ISERROR(SEARCH("Leve",W7)))</formula>
    </cfRule>
    <cfRule type="containsText" dxfId="528" priority="565" operator="containsText" text="Muy a">
      <formula>NOT(ISERROR(SEARCH("Muy a",W7)))</formula>
    </cfRule>
    <cfRule type="containsText" dxfId="527" priority="566" operator="containsText" text="Muy b">
      <formula>NOT(ISERROR(SEARCH("Muy b",W7)))</formula>
    </cfRule>
    <cfRule type="containsText" dxfId="526" priority="567" operator="containsText" text="Baja">
      <formula>NOT(ISERROR(SEARCH("Baja",W7)))</formula>
    </cfRule>
    <cfRule type="containsText" dxfId="525" priority="568" operator="containsText" text="Media">
      <formula>NOT(ISERROR(SEARCH("Media",W7)))</formula>
    </cfRule>
    <cfRule type="containsText" dxfId="524" priority="569" operator="containsText" text="Alta">
      <formula>NOT(ISERROR(SEARCH("Alta",W7)))</formula>
    </cfRule>
  </conditionalFormatting>
  <conditionalFormatting sqref="AA7">
    <cfRule type="cellIs" dxfId="523" priority="535" operator="equal">
      <formula>100%</formula>
    </cfRule>
    <cfRule type="cellIs" dxfId="522" priority="536" operator="equal">
      <formula>75%</formula>
    </cfRule>
    <cfRule type="cellIs" dxfId="521" priority="537" operator="equal">
      <formula>50%</formula>
    </cfRule>
    <cfRule type="cellIs" dxfId="520" priority="538" operator="equal">
      <formula>25%</formula>
    </cfRule>
    <cfRule type="containsText" dxfId="519" priority="539" operator="containsText" text="Extremo">
      <formula>NOT(ISERROR(SEARCH("Extremo",AA7)))</formula>
    </cfRule>
    <cfRule type="containsText" dxfId="518" priority="540" operator="containsText" text="Alto">
      <formula>NOT(ISERROR(SEARCH("Alto",AA7)))</formula>
    </cfRule>
    <cfRule type="containsText" dxfId="517" priority="541" operator="containsText" text="Bajo">
      <formula>NOT(ISERROR(SEARCH("Bajo",AA7)))</formula>
    </cfRule>
    <cfRule type="containsText" dxfId="516" priority="542" operator="containsText" text="Catastrófico">
      <formula>NOT(ISERROR(SEARCH("Catastrófico",AA7)))</formula>
    </cfRule>
    <cfRule type="containsText" dxfId="515" priority="543" operator="containsText" text="Mayor">
      <formula>NOT(ISERROR(SEARCH("Mayor",AA7)))</formula>
    </cfRule>
    <cfRule type="containsText" dxfId="514" priority="544" operator="containsText" text="Moderado">
      <formula>NOT(ISERROR(SEARCH("Moderado",AA7)))</formula>
    </cfRule>
    <cfRule type="containsText" dxfId="513" priority="545" operator="containsText" text="Menor">
      <formula>NOT(ISERROR(SEARCH("Menor",AA7)))</formula>
    </cfRule>
    <cfRule type="containsText" dxfId="512" priority="546" operator="containsText" text="Leve">
      <formula>NOT(ISERROR(SEARCH("Leve",AA7)))</formula>
    </cfRule>
    <cfRule type="containsText" dxfId="511" priority="547" operator="containsText" text="Muy a">
      <formula>NOT(ISERROR(SEARCH("Muy a",AA7)))</formula>
    </cfRule>
    <cfRule type="containsText" dxfId="510" priority="548" operator="containsText" text="Muy b">
      <formula>NOT(ISERROR(SEARCH("Muy b",AA7)))</formula>
    </cfRule>
    <cfRule type="containsText" dxfId="509" priority="549" operator="containsText" text="Baja">
      <formula>NOT(ISERROR(SEARCH("Baja",AA7)))</formula>
    </cfRule>
    <cfRule type="containsText" dxfId="508" priority="550" operator="containsText" text="Media">
      <formula>NOT(ISERROR(SEARCH("Media",AA7)))</formula>
    </cfRule>
    <cfRule type="containsText" dxfId="507" priority="551" operator="containsText" text="Alta">
      <formula>NOT(ISERROR(SEARCH("Alta",AA7)))</formula>
    </cfRule>
  </conditionalFormatting>
  <conditionalFormatting sqref="AU7">
    <cfRule type="containsText" dxfId="506" priority="532" operator="containsText" text="BAJA">
      <formula>NOT(ISERROR(SEARCH("BAJA",AU7)))</formula>
    </cfRule>
    <cfRule type="containsText" dxfId="505" priority="533" operator="containsText" text="MEDIA">
      <formula>NOT(ISERROR(SEARCH("MEDIA",AU7)))</formula>
    </cfRule>
    <cfRule type="containsText" dxfId="504" priority="534" operator="containsText" text="ALTA">
      <formula>NOT(ISERROR(SEARCH("ALTA",AU7)))</formula>
    </cfRule>
  </conditionalFormatting>
  <conditionalFormatting sqref="AU8:AU10">
    <cfRule type="containsText" dxfId="503" priority="529" operator="containsText" text="BAJA">
      <formula>NOT(ISERROR(SEARCH("BAJA",AU8)))</formula>
    </cfRule>
    <cfRule type="containsText" dxfId="502" priority="530" operator="containsText" text="MEDIA">
      <formula>NOT(ISERROR(SEARCH("MEDIA",AU8)))</formula>
    </cfRule>
    <cfRule type="containsText" dxfId="501" priority="531" operator="containsText" text="ALTA">
      <formula>NOT(ISERROR(SEARCH("ALTA",AU8)))</formula>
    </cfRule>
  </conditionalFormatting>
  <conditionalFormatting sqref="AW7">
    <cfRule type="cellIs" dxfId="500" priority="511" operator="equal">
      <formula>100%</formula>
    </cfRule>
    <cfRule type="cellIs" dxfId="499" priority="512" operator="equal">
      <formula>80%</formula>
    </cfRule>
    <cfRule type="cellIs" dxfId="498" priority="513" operator="equal">
      <formula>60%</formula>
    </cfRule>
    <cfRule type="cellIs" dxfId="497" priority="514" operator="equal">
      <formula>40%</formula>
    </cfRule>
    <cfRule type="cellIs" dxfId="496" priority="515" operator="equal">
      <formula>0.2</formula>
    </cfRule>
    <cfRule type="containsText" dxfId="495" priority="516" operator="containsText" text="Extremo">
      <formula>NOT(ISERROR(SEARCH("Extremo",AW7)))</formula>
    </cfRule>
    <cfRule type="containsText" dxfId="494" priority="517" operator="containsText" text="Alto">
      <formula>NOT(ISERROR(SEARCH("Alto",AW7)))</formula>
    </cfRule>
    <cfRule type="containsText" dxfId="493" priority="518" operator="containsText" text="Bajo">
      <formula>NOT(ISERROR(SEARCH("Bajo",AW7)))</formula>
    </cfRule>
    <cfRule type="containsText" dxfId="492" priority="519" operator="containsText" text="Catastrófico">
      <formula>NOT(ISERROR(SEARCH("Catastrófico",AW7)))</formula>
    </cfRule>
    <cfRule type="containsText" dxfId="491" priority="520" operator="containsText" text="Mayor">
      <formula>NOT(ISERROR(SEARCH("Mayor",AW7)))</formula>
    </cfRule>
    <cfRule type="containsText" dxfId="490" priority="521" operator="containsText" text="Moderado">
      <formula>NOT(ISERROR(SEARCH("Moderado",AW7)))</formula>
    </cfRule>
    <cfRule type="containsText" dxfId="489" priority="522" operator="containsText" text="Menor">
      <formula>NOT(ISERROR(SEARCH("Menor",AW7)))</formula>
    </cfRule>
    <cfRule type="containsText" dxfId="488" priority="523" operator="containsText" text="Leve">
      <formula>NOT(ISERROR(SEARCH("Leve",AW7)))</formula>
    </cfRule>
    <cfRule type="containsText" dxfId="487" priority="524" operator="containsText" text="Muy a">
      <formula>NOT(ISERROR(SEARCH("Muy a",AW7)))</formula>
    </cfRule>
    <cfRule type="containsText" dxfId="486" priority="525" operator="containsText" text="Muy b">
      <formula>NOT(ISERROR(SEARCH("Muy b",AW7)))</formula>
    </cfRule>
    <cfRule type="containsText" dxfId="485" priority="526" operator="containsText" text="Baja">
      <formula>NOT(ISERROR(SEARCH("Baja",AW7)))</formula>
    </cfRule>
    <cfRule type="containsText" dxfId="484" priority="527" operator="containsText" text="Media">
      <formula>NOT(ISERROR(SEARCH("Media",AW7)))</formula>
    </cfRule>
    <cfRule type="containsText" dxfId="483" priority="528" operator="containsText" text="Alta">
      <formula>NOT(ISERROR(SEARCH("Alta",AW7)))</formula>
    </cfRule>
  </conditionalFormatting>
  <conditionalFormatting sqref="AV7">
    <cfRule type="cellIs" dxfId="482" priority="504" operator="greaterThan">
      <formula>75%</formula>
    </cfRule>
    <cfRule type="cellIs" dxfId="481" priority="505" operator="between">
      <formula>51%</formula>
      <formula>75%</formula>
    </cfRule>
    <cfRule type="cellIs" dxfId="480" priority="506" operator="between">
      <formula>26%</formula>
      <formula>50%</formula>
    </cfRule>
    <cfRule type="cellIs" dxfId="479" priority="507" operator="between">
      <formula>0%</formula>
      <formula>25%</formula>
    </cfRule>
    <cfRule type="containsText" dxfId="478" priority="508" operator="containsText" text="BAJA">
      <formula>NOT(ISERROR(SEARCH("BAJA",AV7)))</formula>
    </cfRule>
    <cfRule type="containsText" dxfId="477" priority="509" operator="containsText" text="MEDIA">
      <formula>NOT(ISERROR(SEARCH("MEDIA",AV7)))</formula>
    </cfRule>
    <cfRule type="containsText" dxfId="476" priority="510" operator="containsText" text="ALTA">
      <formula>NOT(ISERROR(SEARCH("ALTA",AV7)))</formula>
    </cfRule>
  </conditionalFormatting>
  <conditionalFormatting sqref="AV8:AV10">
    <cfRule type="cellIs" dxfId="475" priority="497" operator="greaterThan">
      <formula>75%</formula>
    </cfRule>
    <cfRule type="cellIs" dxfId="474" priority="498" operator="between">
      <formula>51%</formula>
      <formula>75%</formula>
    </cfRule>
    <cfRule type="cellIs" dxfId="473" priority="499" operator="between">
      <formula>26%</formula>
      <formula>50%</formula>
    </cfRule>
    <cfRule type="cellIs" dxfId="472" priority="500" operator="between">
      <formula>0%</formula>
      <formula>25%</formula>
    </cfRule>
    <cfRule type="containsText" dxfId="471" priority="501" operator="containsText" text="BAJA">
      <formula>NOT(ISERROR(SEARCH("BAJA",AV8)))</formula>
    </cfRule>
    <cfRule type="containsText" dxfId="470" priority="502" operator="containsText" text="MEDIA">
      <formula>NOT(ISERROR(SEARCH("MEDIA",AV8)))</formula>
    </cfRule>
    <cfRule type="containsText" dxfId="469" priority="503" operator="containsText" text="ALTA">
      <formula>NOT(ISERROR(SEARCH("ALTA",AV8)))</formula>
    </cfRule>
  </conditionalFormatting>
  <conditionalFormatting sqref="S7">
    <cfRule type="cellIs" dxfId="468" priority="479" operator="equal">
      <formula>100%</formula>
    </cfRule>
    <cfRule type="cellIs" dxfId="467" priority="480" operator="equal">
      <formula>80%</formula>
    </cfRule>
    <cfRule type="cellIs" dxfId="466" priority="481" operator="equal">
      <formula>60%</formula>
    </cfRule>
    <cfRule type="cellIs" dxfId="465" priority="482" operator="equal">
      <formula>40%</formula>
    </cfRule>
    <cfRule type="cellIs" dxfId="464" priority="483" operator="equal">
      <formula>0.2</formula>
    </cfRule>
    <cfRule type="containsText" dxfId="463" priority="484" operator="containsText" text="Extremo">
      <formula>NOT(ISERROR(SEARCH("Extremo",S7)))</formula>
    </cfRule>
    <cfRule type="containsText" dxfId="462" priority="485" operator="containsText" text="Alto">
      <formula>NOT(ISERROR(SEARCH("Alto",S7)))</formula>
    </cfRule>
    <cfRule type="containsText" dxfId="461" priority="486" operator="containsText" text="Bajo">
      <formula>NOT(ISERROR(SEARCH("Bajo",S7)))</formula>
    </cfRule>
    <cfRule type="containsText" dxfId="460" priority="487" operator="containsText" text="Catastrófico">
      <formula>NOT(ISERROR(SEARCH("Catastrófico",S7)))</formula>
    </cfRule>
    <cfRule type="containsText" dxfId="459" priority="488" operator="containsText" text="Mayor">
      <formula>NOT(ISERROR(SEARCH("Mayor",S7)))</formula>
    </cfRule>
    <cfRule type="containsText" dxfId="458" priority="489" operator="containsText" text="Moderado">
      <formula>NOT(ISERROR(SEARCH("Moderado",S7)))</formula>
    </cfRule>
    <cfRule type="containsText" dxfId="457" priority="490" operator="containsText" text="Menor">
      <formula>NOT(ISERROR(SEARCH("Menor",S7)))</formula>
    </cfRule>
    <cfRule type="containsText" dxfId="456" priority="491" operator="containsText" text="Leve">
      <formula>NOT(ISERROR(SEARCH("Leve",S7)))</formula>
    </cfRule>
    <cfRule type="containsText" dxfId="455" priority="492" operator="containsText" text="Muy a">
      <formula>NOT(ISERROR(SEARCH("Muy a",S7)))</formula>
    </cfRule>
    <cfRule type="containsText" dxfId="454" priority="493" operator="containsText" text="Muy b">
      <formula>NOT(ISERROR(SEARCH("Muy b",S7)))</formula>
    </cfRule>
    <cfRule type="containsText" dxfId="453" priority="494" operator="containsText" text="Baja">
      <formula>NOT(ISERROR(SEARCH("Baja",S7)))</formula>
    </cfRule>
    <cfRule type="containsText" dxfId="452" priority="495" operator="containsText" text="Media">
      <formula>NOT(ISERROR(SEARCH("Media",S7)))</formula>
    </cfRule>
    <cfRule type="containsText" dxfId="451" priority="496" operator="containsText" text="Alta">
      <formula>NOT(ISERROR(SEARCH("Alta",S7)))</formula>
    </cfRule>
  </conditionalFormatting>
  <conditionalFormatting sqref="T7">
    <cfRule type="cellIs" dxfId="450" priority="461" operator="equal">
      <formula>100%</formula>
    </cfRule>
    <cfRule type="cellIs" dxfId="449" priority="462" operator="equal">
      <formula>80%</formula>
    </cfRule>
    <cfRule type="cellIs" dxfId="448" priority="463" operator="equal">
      <formula>60%</formula>
    </cfRule>
    <cfRule type="cellIs" dxfId="447" priority="464" operator="equal">
      <formula>40%</formula>
    </cfRule>
    <cfRule type="cellIs" dxfId="446" priority="465" operator="equal">
      <formula>0.2</formula>
    </cfRule>
    <cfRule type="containsText" dxfId="445" priority="466" operator="containsText" text="Extremo">
      <formula>NOT(ISERROR(SEARCH("Extremo",T7)))</formula>
    </cfRule>
    <cfRule type="containsText" dxfId="444" priority="467" operator="containsText" text="Alto">
      <formula>NOT(ISERROR(SEARCH("Alto",T7)))</formula>
    </cfRule>
    <cfRule type="containsText" dxfId="443" priority="468" operator="containsText" text="Bajo">
      <formula>NOT(ISERROR(SEARCH("Bajo",T7)))</formula>
    </cfRule>
    <cfRule type="containsText" dxfId="442" priority="469" operator="containsText" text="Catastrófico">
      <formula>NOT(ISERROR(SEARCH("Catastrófico",T7)))</formula>
    </cfRule>
    <cfRule type="containsText" dxfId="441" priority="470" operator="containsText" text="Mayor">
      <formula>NOT(ISERROR(SEARCH("Mayor",T7)))</formula>
    </cfRule>
    <cfRule type="containsText" dxfId="440" priority="471" operator="containsText" text="Moderado">
      <formula>NOT(ISERROR(SEARCH("Moderado",T7)))</formula>
    </cfRule>
    <cfRule type="containsText" dxfId="439" priority="472" operator="containsText" text="Menor">
      <formula>NOT(ISERROR(SEARCH("Menor",T7)))</formula>
    </cfRule>
    <cfRule type="containsText" dxfId="438" priority="473" operator="containsText" text="Leve">
      <formula>NOT(ISERROR(SEARCH("Leve",T7)))</formula>
    </cfRule>
    <cfRule type="containsText" dxfId="437" priority="474" operator="containsText" text="Muy a">
      <formula>NOT(ISERROR(SEARCH("Muy a",T7)))</formula>
    </cfRule>
    <cfRule type="containsText" dxfId="436" priority="475" operator="containsText" text="Muy b">
      <formula>NOT(ISERROR(SEARCH("Muy b",T7)))</formula>
    </cfRule>
    <cfRule type="containsText" dxfId="435" priority="476" operator="containsText" text="Baja">
      <formula>NOT(ISERROR(SEARCH("Baja",T7)))</formula>
    </cfRule>
    <cfRule type="containsText" dxfId="434" priority="477" operator="containsText" text="Media">
      <formula>NOT(ISERROR(SEARCH("Media",T7)))</formula>
    </cfRule>
    <cfRule type="containsText" dxfId="433" priority="478" operator="containsText" text="Alta">
      <formula>NOT(ISERROR(SEARCH("Alta",T7)))</formula>
    </cfRule>
  </conditionalFormatting>
  <conditionalFormatting sqref="AD7">
    <cfRule type="containsText" dxfId="432" priority="458" operator="containsText" text="BAJA">
      <formula>NOT(ISERROR(SEARCH("BAJA",AD7)))</formula>
    </cfRule>
    <cfRule type="containsText" dxfId="431" priority="459" operator="containsText" text="MEDIA">
      <formula>NOT(ISERROR(SEARCH("MEDIA",AD7)))</formula>
    </cfRule>
    <cfRule type="containsText" dxfId="430" priority="460" operator="containsText" text="ALTA">
      <formula>NOT(ISERROR(SEARCH("ALTA",AD7)))</formula>
    </cfRule>
  </conditionalFormatting>
  <conditionalFormatting sqref="AC7">
    <cfRule type="containsText" dxfId="429" priority="455" operator="containsText" text="BAJA">
      <formula>NOT(ISERROR(SEARCH("BAJA",AC7)))</formula>
    </cfRule>
    <cfRule type="containsText" dxfId="428" priority="456" operator="containsText" text="MEDIA">
      <formula>NOT(ISERROR(SEARCH("MEDIA",AC7)))</formula>
    </cfRule>
    <cfRule type="containsText" dxfId="427" priority="457" operator="containsText" text="ALTA">
      <formula>NOT(ISERROR(SEARCH("ALTA",AC7)))</formula>
    </cfRule>
  </conditionalFormatting>
  <conditionalFormatting sqref="AC10">
    <cfRule type="containsText" dxfId="426" priority="452" operator="containsText" text="BAJA">
      <formula>NOT(ISERROR(SEARCH("BAJA",AC10)))</formula>
    </cfRule>
    <cfRule type="containsText" dxfId="425" priority="453" operator="containsText" text="MEDIA">
      <formula>NOT(ISERROR(SEARCH("MEDIA",AC10)))</formula>
    </cfRule>
    <cfRule type="containsText" dxfId="424" priority="454" operator="containsText" text="ALTA">
      <formula>NOT(ISERROR(SEARCH("ALTA",AC10)))</formula>
    </cfRule>
  </conditionalFormatting>
  <conditionalFormatting sqref="AL7">
    <cfRule type="containsText" dxfId="423" priority="449" operator="containsText" text="BAJA">
      <formula>NOT(ISERROR(SEARCH("BAJA",AL7)))</formula>
    </cfRule>
    <cfRule type="containsText" dxfId="422" priority="450" operator="containsText" text="MEDIA">
      <formula>NOT(ISERROR(SEARCH("MEDIA",AL7)))</formula>
    </cfRule>
    <cfRule type="containsText" dxfId="421" priority="451" operator="containsText" text="ALTA">
      <formula>NOT(ISERROR(SEARCH("ALTA",AL7)))</formula>
    </cfRule>
  </conditionalFormatting>
  <conditionalFormatting sqref="AN8">
    <cfRule type="containsText" dxfId="420" priority="446" operator="containsText" text="BAJA">
      <formula>NOT(ISERROR(SEARCH("BAJA",AN8)))</formula>
    </cfRule>
    <cfRule type="containsText" dxfId="419" priority="447" operator="containsText" text="MEDIA">
      <formula>NOT(ISERROR(SEARCH("MEDIA",AN8)))</formula>
    </cfRule>
    <cfRule type="containsText" dxfId="418" priority="448" operator="containsText" text="ALTA">
      <formula>NOT(ISERROR(SEARCH("ALTA",AN8)))</formula>
    </cfRule>
  </conditionalFormatting>
  <conditionalFormatting sqref="AN9">
    <cfRule type="containsText" dxfId="417" priority="443" operator="containsText" text="BAJA">
      <formula>NOT(ISERROR(SEARCH("BAJA",AN9)))</formula>
    </cfRule>
    <cfRule type="containsText" dxfId="416" priority="444" operator="containsText" text="MEDIA">
      <formula>NOT(ISERROR(SEARCH("MEDIA",AN9)))</formula>
    </cfRule>
    <cfRule type="containsText" dxfId="415" priority="445" operator="containsText" text="ALTA">
      <formula>NOT(ISERROR(SEARCH("ALTA",AN9)))</formula>
    </cfRule>
  </conditionalFormatting>
  <conditionalFormatting sqref="AN10">
    <cfRule type="containsText" dxfId="414" priority="440" operator="containsText" text="BAJA">
      <formula>NOT(ISERROR(SEARCH("BAJA",AN10)))</formula>
    </cfRule>
    <cfRule type="containsText" dxfId="413" priority="441" operator="containsText" text="MEDIA">
      <formula>NOT(ISERROR(SEARCH("MEDIA",AN10)))</formula>
    </cfRule>
    <cfRule type="containsText" dxfId="412" priority="442" operator="containsText" text="ALTA">
      <formula>NOT(ISERROR(SEARCH("ALTA",AN10)))</formula>
    </cfRule>
  </conditionalFormatting>
  <conditionalFormatting sqref="AS8">
    <cfRule type="containsText" dxfId="411" priority="437" operator="containsText" text="BAJA">
      <formula>NOT(ISERROR(SEARCH("BAJA",AS8)))</formula>
    </cfRule>
    <cfRule type="containsText" dxfId="410" priority="438" operator="containsText" text="MEDIA">
      <formula>NOT(ISERROR(SEARCH("MEDIA",AS8)))</formula>
    </cfRule>
    <cfRule type="containsText" dxfId="409" priority="439" operator="containsText" text="ALTA">
      <formula>NOT(ISERROR(SEARCH("ALTA",AS8)))</formula>
    </cfRule>
  </conditionalFormatting>
  <conditionalFormatting sqref="AS8">
    <cfRule type="containsText" dxfId="408" priority="434" operator="containsText" text="BAJA">
      <formula>NOT(ISERROR(SEARCH("BAJA",AS8)))</formula>
    </cfRule>
    <cfRule type="containsText" dxfId="407" priority="435" operator="containsText" text="MEDIA">
      <formula>NOT(ISERROR(SEARCH("MEDIA",AS8)))</formula>
    </cfRule>
    <cfRule type="containsText" dxfId="406" priority="436" operator="containsText" text="ALTA">
      <formula>NOT(ISERROR(SEARCH("ALTA",AS8)))</formula>
    </cfRule>
  </conditionalFormatting>
  <conditionalFormatting sqref="AS9">
    <cfRule type="containsText" dxfId="405" priority="431" operator="containsText" text="BAJA">
      <formula>NOT(ISERROR(SEARCH("BAJA",AS9)))</formula>
    </cfRule>
    <cfRule type="containsText" dxfId="404" priority="432" operator="containsText" text="MEDIA">
      <formula>NOT(ISERROR(SEARCH("MEDIA",AS9)))</formula>
    </cfRule>
    <cfRule type="containsText" dxfId="403" priority="433" operator="containsText" text="ALTA">
      <formula>NOT(ISERROR(SEARCH("ALTA",AS9)))</formula>
    </cfRule>
  </conditionalFormatting>
  <conditionalFormatting sqref="AS8">
    <cfRule type="containsText" dxfId="402" priority="428" operator="containsText" text="BAJA">
      <formula>NOT(ISERROR(SEARCH("BAJA",AS8)))</formula>
    </cfRule>
    <cfRule type="containsText" dxfId="401" priority="429" operator="containsText" text="MEDIA">
      <formula>NOT(ISERROR(SEARCH("MEDIA",AS8)))</formula>
    </cfRule>
    <cfRule type="containsText" dxfId="400" priority="430" operator="containsText" text="ALTA">
      <formula>NOT(ISERROR(SEARCH("ALTA",AS8)))</formula>
    </cfRule>
  </conditionalFormatting>
  <conditionalFormatting sqref="AS10">
    <cfRule type="containsText" dxfId="399" priority="425" operator="containsText" text="BAJA">
      <formula>NOT(ISERROR(SEARCH("BAJA",AS10)))</formula>
    </cfRule>
    <cfRule type="containsText" dxfId="398" priority="426" operator="containsText" text="MEDIA">
      <formula>NOT(ISERROR(SEARCH("MEDIA",AS10)))</formula>
    </cfRule>
    <cfRule type="containsText" dxfId="397" priority="427" operator="containsText" text="ALTA">
      <formula>NOT(ISERROR(SEARCH("ALTA",AS10)))</formula>
    </cfRule>
  </conditionalFormatting>
  <conditionalFormatting sqref="AP7">
    <cfRule type="containsText" dxfId="396" priority="422" operator="containsText" text="BAJA">
      <formula>NOT(ISERROR(SEARCH("BAJA",AP7)))</formula>
    </cfRule>
    <cfRule type="containsText" dxfId="395" priority="423" operator="containsText" text="MEDIA">
      <formula>NOT(ISERROR(SEARCH("MEDIA",AP7)))</formula>
    </cfRule>
    <cfRule type="containsText" dxfId="394" priority="424" operator="containsText" text="ALTA">
      <formula>NOT(ISERROR(SEARCH("ALTA",AP7)))</formula>
    </cfRule>
  </conditionalFormatting>
  <conditionalFormatting sqref="AP8">
    <cfRule type="containsText" dxfId="393" priority="419" operator="containsText" text="BAJA">
      <formula>NOT(ISERROR(SEARCH("BAJA",AP8)))</formula>
    </cfRule>
    <cfRule type="containsText" dxfId="392" priority="420" operator="containsText" text="MEDIA">
      <formula>NOT(ISERROR(SEARCH("MEDIA",AP8)))</formula>
    </cfRule>
    <cfRule type="containsText" dxfId="391" priority="421" operator="containsText" text="ALTA">
      <formula>NOT(ISERROR(SEARCH("ALTA",AP8)))</formula>
    </cfRule>
  </conditionalFormatting>
  <conditionalFormatting sqref="AQ7">
    <cfRule type="containsText" dxfId="390" priority="416" operator="containsText" text="BAJA">
      <formula>NOT(ISERROR(SEARCH("BAJA",AQ7)))</formula>
    </cfRule>
    <cfRule type="containsText" dxfId="389" priority="417" operator="containsText" text="MEDIA">
      <formula>NOT(ISERROR(SEARCH("MEDIA",AQ7)))</formula>
    </cfRule>
    <cfRule type="containsText" dxfId="388" priority="418" operator="containsText" text="ALTA">
      <formula>NOT(ISERROR(SEARCH("ALTA",AQ7)))</formula>
    </cfRule>
  </conditionalFormatting>
  <conditionalFormatting sqref="AX11">
    <cfRule type="cellIs" dxfId="387" priority="370" operator="equal">
      <formula>100%</formula>
    </cfRule>
    <cfRule type="cellIs" dxfId="386" priority="371" operator="equal">
      <formula>80%</formula>
    </cfRule>
    <cfRule type="cellIs" dxfId="385" priority="372" operator="equal">
      <formula>60%</formula>
    </cfRule>
    <cfRule type="cellIs" dxfId="384" priority="373" operator="equal">
      <formula>40%</formula>
    </cfRule>
    <cfRule type="cellIs" dxfId="383" priority="374" operator="equal">
      <formula>0.2</formula>
    </cfRule>
    <cfRule type="containsText" dxfId="382" priority="388" operator="containsText" text="Extremo">
      <formula>NOT(ISERROR(SEARCH("Extremo",AX11)))</formula>
    </cfRule>
    <cfRule type="containsText" dxfId="381" priority="389" operator="containsText" text="Alto">
      <formula>NOT(ISERROR(SEARCH("Alto",AX11)))</formula>
    </cfRule>
    <cfRule type="containsText" dxfId="380" priority="390" operator="containsText" text="Bajo">
      <formula>NOT(ISERROR(SEARCH("Bajo",AX11)))</formula>
    </cfRule>
    <cfRule type="containsText" dxfId="379" priority="401" operator="containsText" text="Catastrófico">
      <formula>NOT(ISERROR(SEARCH("Catastrófico",AX11)))</formula>
    </cfRule>
    <cfRule type="containsText" dxfId="378" priority="402" operator="containsText" text="Mayor">
      <formula>NOT(ISERROR(SEARCH("Mayor",AX11)))</formula>
    </cfRule>
    <cfRule type="containsText" dxfId="377" priority="403" operator="containsText" text="Moderado">
      <formula>NOT(ISERROR(SEARCH("Moderado",AX11)))</formula>
    </cfRule>
    <cfRule type="containsText" dxfId="376" priority="404" operator="containsText" text="Menor">
      <formula>NOT(ISERROR(SEARCH("Menor",AX11)))</formula>
    </cfRule>
    <cfRule type="containsText" dxfId="375" priority="405" operator="containsText" text="Leve">
      <formula>NOT(ISERROR(SEARCH("Leve",AX11)))</formula>
    </cfRule>
    <cfRule type="containsText" dxfId="374" priority="411" operator="containsText" text="Muy a">
      <formula>NOT(ISERROR(SEARCH("Muy a",AX11)))</formula>
    </cfRule>
    <cfRule type="containsText" dxfId="373" priority="412" operator="containsText" text="Muy b">
      <formula>NOT(ISERROR(SEARCH("Muy b",AX11)))</formula>
    </cfRule>
    <cfRule type="containsText" dxfId="372" priority="413" operator="containsText" text="Baja">
      <formula>NOT(ISERROR(SEARCH("Baja",AX11)))</formula>
    </cfRule>
    <cfRule type="containsText" dxfId="371" priority="414" operator="containsText" text="Media">
      <formula>NOT(ISERROR(SEARCH("Media",AX11)))</formula>
    </cfRule>
    <cfRule type="containsText" dxfId="370" priority="415" operator="containsText" text="Alta">
      <formula>NOT(ISERROR(SEARCH("Alta",AX11)))</formula>
    </cfRule>
  </conditionalFormatting>
  <conditionalFormatting sqref="V11">
    <cfRule type="containsText" dxfId="369" priority="406" operator="containsText" text="Muy a">
      <formula>NOT(ISERROR(SEARCH("Muy a",V11)))</formula>
    </cfRule>
    <cfRule type="containsText" dxfId="368" priority="407" operator="containsText" text="Muy b">
      <formula>NOT(ISERROR(SEARCH("Muy b",V11)))</formula>
    </cfRule>
    <cfRule type="containsText" dxfId="367" priority="408" operator="containsText" text="Baja">
      <formula>NOT(ISERROR(SEARCH("Baja",V11)))</formula>
    </cfRule>
    <cfRule type="containsText" dxfId="366" priority="409" operator="containsText" text="Media">
      <formula>NOT(ISERROR(SEARCH("Media",V11)))</formula>
    </cfRule>
    <cfRule type="containsText" dxfId="365" priority="410" operator="containsText" text="Alta">
      <formula>NOT(ISERROR(SEARCH("Alta",V11)))</formula>
    </cfRule>
  </conditionalFormatting>
  <conditionalFormatting sqref="X11">
    <cfRule type="containsText" dxfId="364" priority="391" operator="containsText" text="Catastrófico">
      <formula>NOT(ISERROR(SEARCH("Catastrófico",X11)))</formula>
    </cfRule>
    <cfRule type="containsText" dxfId="363" priority="392" operator="containsText" text="Mayor">
      <formula>NOT(ISERROR(SEARCH("Mayor",X11)))</formula>
    </cfRule>
    <cfRule type="containsText" dxfId="362" priority="393" operator="containsText" text="Moderado">
      <formula>NOT(ISERROR(SEARCH("Moderado",X11)))</formula>
    </cfRule>
    <cfRule type="containsText" dxfId="361" priority="394" operator="containsText" text="Menor">
      <formula>NOT(ISERROR(SEARCH("Menor",X11)))</formula>
    </cfRule>
    <cfRule type="containsText" dxfId="360" priority="395" operator="containsText" text="Leve">
      <formula>NOT(ISERROR(SEARCH("Leve",X11)))</formula>
    </cfRule>
    <cfRule type="containsText" dxfId="359" priority="396" operator="containsText" text="Muy a">
      <formula>NOT(ISERROR(SEARCH("Muy a",X11)))</formula>
    </cfRule>
    <cfRule type="containsText" dxfId="358" priority="397" operator="containsText" text="Muy b">
      <formula>NOT(ISERROR(SEARCH("Muy b",X11)))</formula>
    </cfRule>
    <cfRule type="containsText" dxfId="357" priority="398" operator="containsText" text="Baja">
      <formula>NOT(ISERROR(SEARCH("Baja",X11)))</formula>
    </cfRule>
    <cfRule type="containsText" dxfId="356" priority="399" operator="containsText" text="Media">
      <formula>NOT(ISERROR(SEARCH("Media",X11)))</formula>
    </cfRule>
    <cfRule type="containsText" dxfId="355" priority="400" operator="containsText" text="Alta">
      <formula>NOT(ISERROR(SEARCH("Alta",X11)))</formula>
    </cfRule>
  </conditionalFormatting>
  <conditionalFormatting sqref="Z11">
    <cfRule type="containsText" dxfId="354" priority="375" operator="containsText" text="Extremo">
      <formula>NOT(ISERROR(SEARCH("Extremo",Z11)))</formula>
    </cfRule>
    <cfRule type="containsText" dxfId="353" priority="376" operator="containsText" text="Alto">
      <formula>NOT(ISERROR(SEARCH("Alto",Z11)))</formula>
    </cfRule>
    <cfRule type="containsText" dxfId="352" priority="377" operator="containsText" text="Bajo">
      <formula>NOT(ISERROR(SEARCH("Bajo",Z11)))</formula>
    </cfRule>
    <cfRule type="containsText" dxfId="351" priority="378" operator="containsText" text="Catastrófico">
      <formula>NOT(ISERROR(SEARCH("Catastrófico",Z11)))</formula>
    </cfRule>
    <cfRule type="containsText" dxfId="350" priority="379" operator="containsText" text="Mayor">
      <formula>NOT(ISERROR(SEARCH("Mayor",Z11)))</formula>
    </cfRule>
    <cfRule type="containsText" dxfId="349" priority="380" operator="containsText" text="Moderado">
      <formula>NOT(ISERROR(SEARCH("Moderado",Z11)))</formula>
    </cfRule>
    <cfRule type="containsText" dxfId="348" priority="381" operator="containsText" text="Menor">
      <formula>NOT(ISERROR(SEARCH("Menor",Z11)))</formula>
    </cfRule>
    <cfRule type="containsText" dxfId="347" priority="382" operator="containsText" text="Leve">
      <formula>NOT(ISERROR(SEARCH("Leve",Z11)))</formula>
    </cfRule>
    <cfRule type="containsText" dxfId="346" priority="383" operator="containsText" text="Muy a">
      <formula>NOT(ISERROR(SEARCH("Muy a",Z11)))</formula>
    </cfRule>
    <cfRule type="containsText" dxfId="345" priority="384" operator="containsText" text="Muy b">
      <formula>NOT(ISERROR(SEARCH("Muy b",Z11)))</formula>
    </cfRule>
    <cfRule type="containsText" dxfId="344" priority="385" operator="containsText" text="Baja">
      <formula>NOT(ISERROR(SEARCH("Baja",Z11)))</formula>
    </cfRule>
    <cfRule type="containsText" dxfId="343" priority="386" operator="containsText" text="Media">
      <formula>NOT(ISERROR(SEARCH("Media",Z11)))</formula>
    </cfRule>
    <cfRule type="containsText" dxfId="342" priority="387" operator="containsText" text="Alta">
      <formula>NOT(ISERROR(SEARCH("Alta",Z11)))</formula>
    </cfRule>
  </conditionalFormatting>
  <conditionalFormatting sqref="Y11">
    <cfRule type="cellIs" dxfId="341" priority="352" operator="equal">
      <formula>100%</formula>
    </cfRule>
    <cfRule type="cellIs" dxfId="340" priority="353" operator="equal">
      <formula>80%</formula>
    </cfRule>
    <cfRule type="cellIs" dxfId="339" priority="354" operator="equal">
      <formula>60%</formula>
    </cfRule>
    <cfRule type="cellIs" dxfId="338" priority="355" operator="equal">
      <formula>40%</formula>
    </cfRule>
    <cfRule type="cellIs" dxfId="337" priority="356" operator="equal">
      <formula>0.2</formula>
    </cfRule>
    <cfRule type="containsText" dxfId="336" priority="357" operator="containsText" text="Extremo">
      <formula>NOT(ISERROR(SEARCH("Extremo",Y11)))</formula>
    </cfRule>
    <cfRule type="containsText" dxfId="335" priority="358" operator="containsText" text="Alto">
      <formula>NOT(ISERROR(SEARCH("Alto",Y11)))</formula>
    </cfRule>
    <cfRule type="containsText" dxfId="334" priority="359" operator="containsText" text="Bajo">
      <formula>NOT(ISERROR(SEARCH("Bajo",Y11)))</formula>
    </cfRule>
    <cfRule type="containsText" dxfId="333" priority="360" operator="containsText" text="Catastrófico">
      <formula>NOT(ISERROR(SEARCH("Catastrófico",Y11)))</formula>
    </cfRule>
    <cfRule type="containsText" dxfId="332" priority="361" operator="containsText" text="Mayor">
      <formula>NOT(ISERROR(SEARCH("Mayor",Y11)))</formula>
    </cfRule>
    <cfRule type="containsText" dxfId="331" priority="362" operator="containsText" text="Moderado">
      <formula>NOT(ISERROR(SEARCH("Moderado",Y11)))</formula>
    </cfRule>
    <cfRule type="containsText" dxfId="330" priority="363" operator="containsText" text="Menor">
      <formula>NOT(ISERROR(SEARCH("Menor",Y11)))</formula>
    </cfRule>
    <cfRule type="containsText" dxfId="329" priority="364" operator="containsText" text="Leve">
      <formula>NOT(ISERROR(SEARCH("Leve",Y11)))</formula>
    </cfRule>
    <cfRule type="containsText" dxfId="328" priority="365" operator="containsText" text="Muy a">
      <formula>NOT(ISERROR(SEARCH("Muy a",Y11)))</formula>
    </cfRule>
    <cfRule type="containsText" dxfId="327" priority="366" operator="containsText" text="Muy b">
      <formula>NOT(ISERROR(SEARCH("Muy b",Y11)))</formula>
    </cfRule>
    <cfRule type="containsText" dxfId="326" priority="367" operator="containsText" text="Baja">
      <formula>NOT(ISERROR(SEARCH("Baja",Y11)))</formula>
    </cfRule>
    <cfRule type="containsText" dxfId="325" priority="368" operator="containsText" text="Media">
      <formula>NOT(ISERROR(SEARCH("Media",Y11)))</formula>
    </cfRule>
    <cfRule type="containsText" dxfId="324" priority="369" operator="containsText" text="Alta">
      <formula>NOT(ISERROR(SEARCH("Alta",Y11)))</formula>
    </cfRule>
  </conditionalFormatting>
  <conditionalFormatting sqref="W11">
    <cfRule type="cellIs" dxfId="323" priority="334" operator="equal">
      <formula>100%</formula>
    </cfRule>
    <cfRule type="cellIs" dxfId="322" priority="335" operator="equal">
      <formula>80%</formula>
    </cfRule>
    <cfRule type="cellIs" dxfId="321" priority="336" operator="equal">
      <formula>60%</formula>
    </cfRule>
    <cfRule type="cellIs" dxfId="320" priority="337" operator="equal">
      <formula>40%</formula>
    </cfRule>
    <cfRule type="cellIs" dxfId="319" priority="338" operator="equal">
      <formula>0.2</formula>
    </cfRule>
    <cfRule type="containsText" dxfId="318" priority="339" operator="containsText" text="Extremo">
      <formula>NOT(ISERROR(SEARCH("Extremo",W11)))</formula>
    </cfRule>
    <cfRule type="containsText" dxfId="317" priority="340" operator="containsText" text="Alto">
      <formula>NOT(ISERROR(SEARCH("Alto",W11)))</formula>
    </cfRule>
    <cfRule type="containsText" dxfId="316" priority="341" operator="containsText" text="Bajo">
      <formula>NOT(ISERROR(SEARCH("Bajo",W11)))</formula>
    </cfRule>
    <cfRule type="containsText" dxfId="315" priority="342" operator="containsText" text="Catastrófico">
      <formula>NOT(ISERROR(SEARCH("Catastrófico",W11)))</formula>
    </cfRule>
    <cfRule type="containsText" dxfId="314" priority="343" operator="containsText" text="Mayor">
      <formula>NOT(ISERROR(SEARCH("Mayor",W11)))</formula>
    </cfRule>
    <cfRule type="containsText" dxfId="313" priority="344" operator="containsText" text="Moderado">
      <formula>NOT(ISERROR(SEARCH("Moderado",W11)))</formula>
    </cfRule>
    <cfRule type="containsText" dxfId="312" priority="345" operator="containsText" text="Menor">
      <formula>NOT(ISERROR(SEARCH("Menor",W11)))</formula>
    </cfRule>
    <cfRule type="containsText" dxfId="311" priority="346" operator="containsText" text="Leve">
      <formula>NOT(ISERROR(SEARCH("Leve",W11)))</formula>
    </cfRule>
    <cfRule type="containsText" dxfId="310" priority="347" operator="containsText" text="Muy a">
      <formula>NOT(ISERROR(SEARCH("Muy a",W11)))</formula>
    </cfRule>
    <cfRule type="containsText" dxfId="309" priority="348" operator="containsText" text="Muy b">
      <formula>NOT(ISERROR(SEARCH("Muy b",W11)))</formula>
    </cfRule>
    <cfRule type="containsText" dxfId="308" priority="349" operator="containsText" text="Baja">
      <formula>NOT(ISERROR(SEARCH("Baja",W11)))</formula>
    </cfRule>
    <cfRule type="containsText" dxfId="307" priority="350" operator="containsText" text="Media">
      <formula>NOT(ISERROR(SEARCH("Media",W11)))</formula>
    </cfRule>
    <cfRule type="containsText" dxfId="306" priority="351" operator="containsText" text="Alta">
      <formula>NOT(ISERROR(SEARCH("Alta",W11)))</formula>
    </cfRule>
  </conditionalFormatting>
  <conditionalFormatting sqref="AA11">
    <cfRule type="cellIs" dxfId="305" priority="317" operator="equal">
      <formula>100%</formula>
    </cfRule>
    <cfRule type="cellIs" dxfId="304" priority="318" operator="equal">
      <formula>75%</formula>
    </cfRule>
    <cfRule type="cellIs" dxfId="303" priority="319" operator="equal">
      <formula>50%</formula>
    </cfRule>
    <cfRule type="cellIs" dxfId="302" priority="320" operator="equal">
      <formula>25%</formula>
    </cfRule>
    <cfRule type="containsText" dxfId="301" priority="321" operator="containsText" text="Extremo">
      <formula>NOT(ISERROR(SEARCH("Extremo",AA11)))</formula>
    </cfRule>
    <cfRule type="containsText" dxfId="300" priority="322" operator="containsText" text="Alto">
      <formula>NOT(ISERROR(SEARCH("Alto",AA11)))</formula>
    </cfRule>
    <cfRule type="containsText" dxfId="299" priority="323" operator="containsText" text="Bajo">
      <formula>NOT(ISERROR(SEARCH("Bajo",AA11)))</formula>
    </cfRule>
    <cfRule type="containsText" dxfId="298" priority="324" operator="containsText" text="Catastrófico">
      <formula>NOT(ISERROR(SEARCH("Catastrófico",AA11)))</formula>
    </cfRule>
    <cfRule type="containsText" dxfId="297" priority="325" operator="containsText" text="Mayor">
      <formula>NOT(ISERROR(SEARCH("Mayor",AA11)))</formula>
    </cfRule>
    <cfRule type="containsText" dxfId="296" priority="326" operator="containsText" text="Moderado">
      <formula>NOT(ISERROR(SEARCH("Moderado",AA11)))</formula>
    </cfRule>
    <cfRule type="containsText" dxfId="295" priority="327" operator="containsText" text="Menor">
      <formula>NOT(ISERROR(SEARCH("Menor",AA11)))</formula>
    </cfRule>
    <cfRule type="containsText" dxfId="294" priority="328" operator="containsText" text="Leve">
      <formula>NOT(ISERROR(SEARCH("Leve",AA11)))</formula>
    </cfRule>
    <cfRule type="containsText" dxfId="293" priority="329" operator="containsText" text="Muy a">
      <formula>NOT(ISERROR(SEARCH("Muy a",AA11)))</formula>
    </cfRule>
    <cfRule type="containsText" dxfId="292" priority="330" operator="containsText" text="Muy b">
      <formula>NOT(ISERROR(SEARCH("Muy b",AA11)))</formula>
    </cfRule>
    <cfRule type="containsText" dxfId="291" priority="331" operator="containsText" text="Baja">
      <formula>NOT(ISERROR(SEARCH("Baja",AA11)))</formula>
    </cfRule>
    <cfRule type="containsText" dxfId="290" priority="332" operator="containsText" text="Media">
      <formula>NOT(ISERROR(SEARCH("Media",AA11)))</formula>
    </cfRule>
    <cfRule type="containsText" dxfId="289" priority="333" operator="containsText" text="Alta">
      <formula>NOT(ISERROR(SEARCH("Alta",AA11)))</formula>
    </cfRule>
  </conditionalFormatting>
  <conditionalFormatting sqref="AU11">
    <cfRule type="containsText" dxfId="288" priority="314" operator="containsText" text="BAJA">
      <formula>NOT(ISERROR(SEARCH("BAJA",AU11)))</formula>
    </cfRule>
    <cfRule type="containsText" dxfId="287" priority="315" operator="containsText" text="MEDIA">
      <formula>NOT(ISERROR(SEARCH("MEDIA",AU11)))</formula>
    </cfRule>
    <cfRule type="containsText" dxfId="286" priority="316" operator="containsText" text="ALTA">
      <formula>NOT(ISERROR(SEARCH("ALTA",AU11)))</formula>
    </cfRule>
  </conditionalFormatting>
  <conditionalFormatting sqref="AU12:AU13">
    <cfRule type="containsText" dxfId="285" priority="311" operator="containsText" text="BAJA">
      <formula>NOT(ISERROR(SEARCH("BAJA",AU12)))</formula>
    </cfRule>
    <cfRule type="containsText" dxfId="284" priority="312" operator="containsText" text="MEDIA">
      <formula>NOT(ISERROR(SEARCH("MEDIA",AU12)))</formula>
    </cfRule>
    <cfRule type="containsText" dxfId="283" priority="313" operator="containsText" text="ALTA">
      <formula>NOT(ISERROR(SEARCH("ALTA",AU12)))</formula>
    </cfRule>
  </conditionalFormatting>
  <conditionalFormatting sqref="AW11">
    <cfRule type="cellIs" dxfId="282" priority="293" operator="equal">
      <formula>100%</formula>
    </cfRule>
    <cfRule type="cellIs" dxfId="281" priority="294" operator="equal">
      <formula>80%</formula>
    </cfRule>
    <cfRule type="cellIs" dxfId="280" priority="295" operator="equal">
      <formula>60%</formula>
    </cfRule>
    <cfRule type="cellIs" dxfId="279" priority="296" operator="equal">
      <formula>40%</formula>
    </cfRule>
    <cfRule type="cellIs" dxfId="278" priority="297" operator="equal">
      <formula>0.2</formula>
    </cfRule>
    <cfRule type="containsText" dxfId="277" priority="298" operator="containsText" text="Extremo">
      <formula>NOT(ISERROR(SEARCH("Extremo",AW11)))</formula>
    </cfRule>
    <cfRule type="containsText" dxfId="276" priority="299" operator="containsText" text="Alto">
      <formula>NOT(ISERROR(SEARCH("Alto",AW11)))</formula>
    </cfRule>
    <cfRule type="containsText" dxfId="275" priority="300" operator="containsText" text="Bajo">
      <formula>NOT(ISERROR(SEARCH("Bajo",AW11)))</formula>
    </cfRule>
    <cfRule type="containsText" dxfId="274" priority="301" operator="containsText" text="Catastrófico">
      <formula>NOT(ISERROR(SEARCH("Catastrófico",AW11)))</formula>
    </cfRule>
    <cfRule type="containsText" dxfId="273" priority="302" operator="containsText" text="Mayor">
      <formula>NOT(ISERROR(SEARCH("Mayor",AW11)))</formula>
    </cfRule>
    <cfRule type="containsText" dxfId="272" priority="303" operator="containsText" text="Moderado">
      <formula>NOT(ISERROR(SEARCH("Moderado",AW11)))</formula>
    </cfRule>
    <cfRule type="containsText" dxfId="271" priority="304" operator="containsText" text="Menor">
      <formula>NOT(ISERROR(SEARCH("Menor",AW11)))</formula>
    </cfRule>
    <cfRule type="containsText" dxfId="270" priority="305" operator="containsText" text="Leve">
      <formula>NOT(ISERROR(SEARCH("Leve",AW11)))</formula>
    </cfRule>
    <cfRule type="containsText" dxfId="269" priority="306" operator="containsText" text="Muy a">
      <formula>NOT(ISERROR(SEARCH("Muy a",AW11)))</formula>
    </cfRule>
    <cfRule type="containsText" dxfId="268" priority="307" operator="containsText" text="Muy b">
      <formula>NOT(ISERROR(SEARCH("Muy b",AW11)))</formula>
    </cfRule>
    <cfRule type="containsText" dxfId="267" priority="308" operator="containsText" text="Baja">
      <formula>NOT(ISERROR(SEARCH("Baja",AW11)))</formula>
    </cfRule>
    <cfRule type="containsText" dxfId="266" priority="309" operator="containsText" text="Media">
      <formula>NOT(ISERROR(SEARCH("Media",AW11)))</formula>
    </cfRule>
    <cfRule type="containsText" dxfId="265" priority="310" operator="containsText" text="Alta">
      <formula>NOT(ISERROR(SEARCH("Alta",AW11)))</formula>
    </cfRule>
  </conditionalFormatting>
  <conditionalFormatting sqref="AV11">
    <cfRule type="cellIs" dxfId="264" priority="286" operator="greaterThan">
      <formula>75%</formula>
    </cfRule>
    <cfRule type="cellIs" dxfId="263" priority="287" operator="between">
      <formula>51%</formula>
      <formula>75%</formula>
    </cfRule>
    <cfRule type="cellIs" dxfId="262" priority="288" operator="between">
      <formula>26%</formula>
      <formula>50%</formula>
    </cfRule>
    <cfRule type="cellIs" dxfId="261" priority="289" operator="between">
      <formula>0%</formula>
      <formula>25%</formula>
    </cfRule>
    <cfRule type="containsText" dxfId="260" priority="290" operator="containsText" text="BAJA">
      <formula>NOT(ISERROR(SEARCH("BAJA",AV11)))</formula>
    </cfRule>
    <cfRule type="containsText" dxfId="259" priority="291" operator="containsText" text="MEDIA">
      <formula>NOT(ISERROR(SEARCH("MEDIA",AV11)))</formula>
    </cfRule>
    <cfRule type="containsText" dxfId="258" priority="292" operator="containsText" text="ALTA">
      <formula>NOT(ISERROR(SEARCH("ALTA",AV11)))</formula>
    </cfRule>
  </conditionalFormatting>
  <conditionalFormatting sqref="AV12:AV13">
    <cfRule type="cellIs" dxfId="257" priority="279" operator="greaterThan">
      <formula>75%</formula>
    </cfRule>
    <cfRule type="cellIs" dxfId="256" priority="280" operator="between">
      <formula>51%</formula>
      <formula>75%</formula>
    </cfRule>
    <cfRule type="cellIs" dxfId="255" priority="281" operator="between">
      <formula>26%</formula>
      <formula>50%</formula>
    </cfRule>
    <cfRule type="cellIs" dxfId="254" priority="282" operator="between">
      <formula>0%</formula>
      <formula>25%</formula>
    </cfRule>
    <cfRule type="containsText" dxfId="253" priority="283" operator="containsText" text="BAJA">
      <formula>NOT(ISERROR(SEARCH("BAJA",AV12)))</formula>
    </cfRule>
    <cfRule type="containsText" dxfId="252" priority="284" operator="containsText" text="MEDIA">
      <formula>NOT(ISERROR(SEARCH("MEDIA",AV12)))</formula>
    </cfRule>
    <cfRule type="containsText" dxfId="251" priority="285" operator="containsText" text="ALTA">
      <formula>NOT(ISERROR(SEARCH("ALTA",AV12)))</formula>
    </cfRule>
  </conditionalFormatting>
  <conditionalFormatting sqref="S11">
    <cfRule type="cellIs" dxfId="250" priority="261" operator="equal">
      <formula>100%</formula>
    </cfRule>
    <cfRule type="cellIs" dxfId="249" priority="262" operator="equal">
      <formula>80%</formula>
    </cfRule>
    <cfRule type="cellIs" dxfId="248" priority="263" operator="equal">
      <formula>60%</formula>
    </cfRule>
    <cfRule type="cellIs" dxfId="247" priority="264" operator="equal">
      <formula>40%</formula>
    </cfRule>
    <cfRule type="cellIs" dxfId="246" priority="265" operator="equal">
      <formula>0.2</formula>
    </cfRule>
    <cfRule type="containsText" dxfId="245" priority="266" operator="containsText" text="Extremo">
      <formula>NOT(ISERROR(SEARCH("Extremo",S11)))</formula>
    </cfRule>
    <cfRule type="containsText" dxfId="244" priority="267" operator="containsText" text="Alto">
      <formula>NOT(ISERROR(SEARCH("Alto",S11)))</formula>
    </cfRule>
    <cfRule type="containsText" dxfId="243" priority="268" operator="containsText" text="Bajo">
      <formula>NOT(ISERROR(SEARCH("Bajo",S11)))</formula>
    </cfRule>
    <cfRule type="containsText" dxfId="242" priority="269" operator="containsText" text="Catastrófico">
      <formula>NOT(ISERROR(SEARCH("Catastrófico",S11)))</formula>
    </cfRule>
    <cfRule type="containsText" dxfId="241" priority="270" operator="containsText" text="Mayor">
      <formula>NOT(ISERROR(SEARCH("Mayor",S11)))</formula>
    </cfRule>
    <cfRule type="containsText" dxfId="240" priority="271" operator="containsText" text="Moderado">
      <formula>NOT(ISERROR(SEARCH("Moderado",S11)))</formula>
    </cfRule>
    <cfRule type="containsText" dxfId="239" priority="272" operator="containsText" text="Menor">
      <formula>NOT(ISERROR(SEARCH("Menor",S11)))</formula>
    </cfRule>
    <cfRule type="containsText" dxfId="238" priority="273" operator="containsText" text="Leve">
      <formula>NOT(ISERROR(SEARCH("Leve",S11)))</formula>
    </cfRule>
    <cfRule type="containsText" dxfId="237" priority="274" operator="containsText" text="Muy a">
      <formula>NOT(ISERROR(SEARCH("Muy a",S11)))</formula>
    </cfRule>
    <cfRule type="containsText" dxfId="236" priority="275" operator="containsText" text="Muy b">
      <formula>NOT(ISERROR(SEARCH("Muy b",S11)))</formula>
    </cfRule>
    <cfRule type="containsText" dxfId="235" priority="276" operator="containsText" text="Baja">
      <formula>NOT(ISERROR(SEARCH("Baja",S11)))</formula>
    </cfRule>
    <cfRule type="containsText" dxfId="234" priority="277" operator="containsText" text="Media">
      <formula>NOT(ISERROR(SEARCH("Media",S11)))</formula>
    </cfRule>
    <cfRule type="containsText" dxfId="233" priority="278" operator="containsText" text="Alta">
      <formula>NOT(ISERROR(SEARCH("Alta",S11)))</formula>
    </cfRule>
  </conditionalFormatting>
  <conditionalFormatting sqref="T11">
    <cfRule type="cellIs" dxfId="232" priority="243" operator="equal">
      <formula>100%</formula>
    </cfRule>
    <cfRule type="cellIs" dxfId="231" priority="244" operator="equal">
      <formula>80%</formula>
    </cfRule>
    <cfRule type="cellIs" dxfId="230" priority="245" operator="equal">
      <formula>60%</formula>
    </cfRule>
    <cfRule type="cellIs" dxfId="229" priority="246" operator="equal">
      <formula>40%</formula>
    </cfRule>
    <cfRule type="cellIs" dxfId="228" priority="247" operator="equal">
      <formula>0.2</formula>
    </cfRule>
    <cfRule type="containsText" dxfId="227" priority="248" operator="containsText" text="Extremo">
      <formula>NOT(ISERROR(SEARCH("Extremo",T11)))</formula>
    </cfRule>
    <cfRule type="containsText" dxfId="226" priority="249" operator="containsText" text="Alto">
      <formula>NOT(ISERROR(SEARCH("Alto",T11)))</formula>
    </cfRule>
    <cfRule type="containsText" dxfId="225" priority="250" operator="containsText" text="Bajo">
      <formula>NOT(ISERROR(SEARCH("Bajo",T11)))</formula>
    </cfRule>
    <cfRule type="containsText" dxfId="224" priority="251" operator="containsText" text="Catastrófico">
      <formula>NOT(ISERROR(SEARCH("Catastrófico",T11)))</formula>
    </cfRule>
    <cfRule type="containsText" dxfId="223" priority="252" operator="containsText" text="Mayor">
      <formula>NOT(ISERROR(SEARCH("Mayor",T11)))</formula>
    </cfRule>
    <cfRule type="containsText" dxfId="222" priority="253" operator="containsText" text="Moderado">
      <formula>NOT(ISERROR(SEARCH("Moderado",T11)))</formula>
    </cfRule>
    <cfRule type="containsText" dxfId="221" priority="254" operator="containsText" text="Menor">
      <formula>NOT(ISERROR(SEARCH("Menor",T11)))</formula>
    </cfRule>
    <cfRule type="containsText" dxfId="220" priority="255" operator="containsText" text="Leve">
      <formula>NOT(ISERROR(SEARCH("Leve",T11)))</formula>
    </cfRule>
    <cfRule type="containsText" dxfId="219" priority="256" operator="containsText" text="Muy a">
      <formula>NOT(ISERROR(SEARCH("Muy a",T11)))</formula>
    </cfRule>
    <cfRule type="containsText" dxfId="218" priority="257" operator="containsText" text="Muy b">
      <formula>NOT(ISERROR(SEARCH("Muy b",T11)))</formula>
    </cfRule>
    <cfRule type="containsText" dxfId="217" priority="258" operator="containsText" text="Baja">
      <formula>NOT(ISERROR(SEARCH("Baja",T11)))</formula>
    </cfRule>
    <cfRule type="containsText" dxfId="216" priority="259" operator="containsText" text="Media">
      <formula>NOT(ISERROR(SEARCH("Media",T11)))</formula>
    </cfRule>
    <cfRule type="containsText" dxfId="215" priority="260" operator="containsText" text="Alta">
      <formula>NOT(ISERROR(SEARCH("Alta",T11)))</formula>
    </cfRule>
  </conditionalFormatting>
  <conditionalFormatting sqref="U4">
    <cfRule type="cellIs" dxfId="214" priority="225" operator="equal">
      <formula>100%</formula>
    </cfRule>
    <cfRule type="cellIs" dxfId="213" priority="226" operator="equal">
      <formula>80%</formula>
    </cfRule>
    <cfRule type="cellIs" dxfId="212" priority="227" operator="equal">
      <formula>60%</formula>
    </cfRule>
    <cfRule type="cellIs" dxfId="211" priority="228" operator="equal">
      <formula>40%</formula>
    </cfRule>
    <cfRule type="cellIs" dxfId="210" priority="229" operator="equal">
      <formula>0.2</formula>
    </cfRule>
    <cfRule type="containsText" dxfId="209" priority="230" operator="containsText" text="Extremo">
      <formula>NOT(ISERROR(SEARCH("Extremo",U4)))</formula>
    </cfRule>
    <cfRule type="containsText" dxfId="208" priority="231" operator="containsText" text="Alto">
      <formula>NOT(ISERROR(SEARCH("Alto",U4)))</formula>
    </cfRule>
    <cfRule type="containsText" dxfId="207" priority="232" operator="containsText" text="Bajo">
      <formula>NOT(ISERROR(SEARCH("Bajo",U4)))</formula>
    </cfRule>
    <cfRule type="containsText" dxfId="206" priority="233" operator="containsText" text="Catastrófico">
      <formula>NOT(ISERROR(SEARCH("Catastrófico",U4)))</formula>
    </cfRule>
    <cfRule type="containsText" dxfId="205" priority="234" operator="containsText" text="Mayor">
      <formula>NOT(ISERROR(SEARCH("Mayor",U4)))</formula>
    </cfRule>
    <cfRule type="containsText" dxfId="204" priority="235" operator="containsText" text="Moderado">
      <formula>NOT(ISERROR(SEARCH("Moderado",U4)))</formula>
    </cfRule>
    <cfRule type="containsText" dxfId="203" priority="236" operator="containsText" text="Menor">
      <formula>NOT(ISERROR(SEARCH("Menor",U4)))</formula>
    </cfRule>
    <cfRule type="containsText" dxfId="202" priority="237" operator="containsText" text="Leve">
      <formula>NOT(ISERROR(SEARCH("Leve",U4)))</formula>
    </cfRule>
    <cfRule type="containsText" dxfId="201" priority="238" operator="containsText" text="Muy a">
      <formula>NOT(ISERROR(SEARCH("Muy a",U4)))</formula>
    </cfRule>
    <cfRule type="containsText" dxfId="200" priority="239" operator="containsText" text="Muy b">
      <formula>NOT(ISERROR(SEARCH("Muy b",U4)))</formula>
    </cfRule>
    <cfRule type="containsText" dxfId="199" priority="240" operator="containsText" text="Baja">
      <formula>NOT(ISERROR(SEARCH("Baja",U4)))</formula>
    </cfRule>
    <cfRule type="containsText" dxfId="198" priority="241" operator="containsText" text="Media">
      <formula>NOT(ISERROR(SEARCH("Media",U4)))</formula>
    </cfRule>
    <cfRule type="containsText" dxfId="197" priority="242" operator="containsText" text="Alta">
      <formula>NOT(ISERROR(SEARCH("Alta",U4)))</formula>
    </cfRule>
  </conditionalFormatting>
  <conditionalFormatting sqref="U7">
    <cfRule type="cellIs" dxfId="196" priority="207" operator="equal">
      <formula>100%</formula>
    </cfRule>
    <cfRule type="cellIs" dxfId="195" priority="208" operator="equal">
      <formula>80%</formula>
    </cfRule>
    <cfRule type="cellIs" dxfId="194" priority="209" operator="equal">
      <formula>60%</formula>
    </cfRule>
    <cfRule type="cellIs" dxfId="193" priority="210" operator="equal">
      <formula>40%</formula>
    </cfRule>
    <cfRule type="cellIs" dxfId="192" priority="211" operator="equal">
      <formula>0.2</formula>
    </cfRule>
    <cfRule type="containsText" dxfId="191" priority="212" operator="containsText" text="Extremo">
      <formula>NOT(ISERROR(SEARCH("Extremo",U7)))</formula>
    </cfRule>
    <cfRule type="containsText" dxfId="190" priority="213" operator="containsText" text="Alto">
      <formula>NOT(ISERROR(SEARCH("Alto",U7)))</formula>
    </cfRule>
    <cfRule type="containsText" dxfId="189" priority="214" operator="containsText" text="Bajo">
      <formula>NOT(ISERROR(SEARCH("Bajo",U7)))</formula>
    </cfRule>
    <cfRule type="containsText" dxfId="188" priority="215" operator="containsText" text="Catastrófico">
      <formula>NOT(ISERROR(SEARCH("Catastrófico",U7)))</formula>
    </cfRule>
    <cfRule type="containsText" dxfId="187" priority="216" operator="containsText" text="Mayor">
      <formula>NOT(ISERROR(SEARCH("Mayor",U7)))</formula>
    </cfRule>
    <cfRule type="containsText" dxfId="186" priority="217" operator="containsText" text="Moderado">
      <formula>NOT(ISERROR(SEARCH("Moderado",U7)))</formula>
    </cfRule>
    <cfRule type="containsText" dxfId="185" priority="218" operator="containsText" text="Menor">
      <formula>NOT(ISERROR(SEARCH("Menor",U7)))</formula>
    </cfRule>
    <cfRule type="containsText" dxfId="184" priority="219" operator="containsText" text="Leve">
      <formula>NOT(ISERROR(SEARCH("Leve",U7)))</formula>
    </cfRule>
    <cfRule type="containsText" dxfId="183" priority="220" operator="containsText" text="Muy a">
      <formula>NOT(ISERROR(SEARCH("Muy a",U7)))</formula>
    </cfRule>
    <cfRule type="containsText" dxfId="182" priority="221" operator="containsText" text="Muy b">
      <formula>NOT(ISERROR(SEARCH("Muy b",U7)))</formula>
    </cfRule>
    <cfRule type="containsText" dxfId="181" priority="222" operator="containsText" text="Baja">
      <formula>NOT(ISERROR(SEARCH("Baja",U7)))</formula>
    </cfRule>
    <cfRule type="containsText" dxfId="180" priority="223" operator="containsText" text="Media">
      <formula>NOT(ISERROR(SEARCH("Media",U7)))</formula>
    </cfRule>
    <cfRule type="containsText" dxfId="179" priority="224" operator="containsText" text="Alta">
      <formula>NOT(ISERROR(SEARCH("Alta",U7)))</formula>
    </cfRule>
  </conditionalFormatting>
  <conditionalFormatting sqref="U11">
    <cfRule type="cellIs" dxfId="178" priority="189" operator="equal">
      <formula>100%</formula>
    </cfRule>
    <cfRule type="cellIs" dxfId="177" priority="190" operator="equal">
      <formula>80%</formula>
    </cfRule>
    <cfRule type="cellIs" dxfId="176" priority="191" operator="equal">
      <formula>60%</formula>
    </cfRule>
    <cfRule type="cellIs" dxfId="175" priority="192" operator="equal">
      <formula>40%</formula>
    </cfRule>
    <cfRule type="cellIs" dxfId="174" priority="193" operator="equal">
      <formula>0.2</formula>
    </cfRule>
    <cfRule type="containsText" dxfId="173" priority="194" operator="containsText" text="Extremo">
      <formula>NOT(ISERROR(SEARCH("Extremo",U11)))</formula>
    </cfRule>
    <cfRule type="containsText" dxfId="172" priority="195" operator="containsText" text="Alto">
      <formula>NOT(ISERROR(SEARCH("Alto",U11)))</formula>
    </cfRule>
    <cfRule type="containsText" dxfId="171" priority="196" operator="containsText" text="Bajo">
      <formula>NOT(ISERROR(SEARCH("Bajo",U11)))</formula>
    </cfRule>
    <cfRule type="containsText" dxfId="170" priority="197" operator="containsText" text="Catastrófico">
      <formula>NOT(ISERROR(SEARCH("Catastrófico",U11)))</formula>
    </cfRule>
    <cfRule type="containsText" dxfId="169" priority="198" operator="containsText" text="Mayor">
      <formula>NOT(ISERROR(SEARCH("Mayor",U11)))</formula>
    </cfRule>
    <cfRule type="containsText" dxfId="168" priority="199" operator="containsText" text="Moderado">
      <formula>NOT(ISERROR(SEARCH("Moderado",U11)))</formula>
    </cfRule>
    <cfRule type="containsText" dxfId="167" priority="200" operator="containsText" text="Menor">
      <formula>NOT(ISERROR(SEARCH("Menor",U11)))</formula>
    </cfRule>
    <cfRule type="containsText" dxfId="166" priority="201" operator="containsText" text="Leve">
      <formula>NOT(ISERROR(SEARCH("Leve",U11)))</formula>
    </cfRule>
    <cfRule type="containsText" dxfId="165" priority="202" operator="containsText" text="Muy a">
      <formula>NOT(ISERROR(SEARCH("Muy a",U11)))</formula>
    </cfRule>
    <cfRule type="containsText" dxfId="164" priority="203" operator="containsText" text="Muy b">
      <formula>NOT(ISERROR(SEARCH("Muy b",U11)))</formula>
    </cfRule>
    <cfRule type="containsText" dxfId="163" priority="204" operator="containsText" text="Baja">
      <formula>NOT(ISERROR(SEARCH("Baja",U11)))</formula>
    </cfRule>
    <cfRule type="containsText" dxfId="162" priority="205" operator="containsText" text="Media">
      <formula>NOT(ISERROR(SEARCH("Media",U11)))</formula>
    </cfRule>
    <cfRule type="containsText" dxfId="161" priority="206" operator="containsText" text="Alta">
      <formula>NOT(ISERROR(SEARCH("Alta",U11)))</formula>
    </cfRule>
  </conditionalFormatting>
  <conditionalFormatting sqref="AR14">
    <cfRule type="containsText" dxfId="160" priority="186" operator="containsText" text="BAJA">
      <formula>NOT(ISERROR(SEARCH("BAJA",AR14)))</formula>
    </cfRule>
    <cfRule type="containsText" dxfId="159" priority="187" operator="containsText" text="MEDIA">
      <formula>NOT(ISERROR(SEARCH("MEDIA",AR14)))</formula>
    </cfRule>
    <cfRule type="containsText" dxfId="158" priority="188" operator="containsText" text="ALTA">
      <formula>NOT(ISERROR(SEARCH("ALTA",AR14)))</formula>
    </cfRule>
  </conditionalFormatting>
  <conditionalFormatting sqref="AJ14:AK16">
    <cfRule type="containsText" dxfId="157" priority="183" operator="containsText" text="BAJA">
      <formula>NOT(ISERROR(SEARCH("BAJA",AJ14)))</formula>
    </cfRule>
    <cfRule type="containsText" dxfId="156" priority="184" operator="containsText" text="MEDIA">
      <formula>NOT(ISERROR(SEARCH("MEDIA",AJ14)))</formula>
    </cfRule>
    <cfRule type="containsText" dxfId="155" priority="185" operator="containsText" text="ALTA">
      <formula>NOT(ISERROR(SEARCH("ALTA",AJ14)))</formula>
    </cfRule>
  </conditionalFormatting>
  <conditionalFormatting sqref="AX14 Y14">
    <cfRule type="cellIs" dxfId="154" priority="137" operator="equal">
      <formula>100%</formula>
    </cfRule>
    <cfRule type="cellIs" dxfId="153" priority="138" operator="equal">
      <formula>80%</formula>
    </cfRule>
    <cfRule type="cellIs" dxfId="152" priority="139" operator="equal">
      <formula>60%</formula>
    </cfRule>
    <cfRule type="cellIs" dxfId="151" priority="140" operator="equal">
      <formula>40%</formula>
    </cfRule>
    <cfRule type="cellIs" dxfId="150" priority="141" operator="equal">
      <formula>0.2</formula>
    </cfRule>
    <cfRule type="containsText" dxfId="149" priority="155" operator="containsText" text="Extremo">
      <formula>NOT(ISERROR(SEARCH("Extremo",Y14)))</formula>
    </cfRule>
    <cfRule type="containsText" dxfId="148" priority="156" operator="containsText" text="Alto">
      <formula>NOT(ISERROR(SEARCH("Alto",Y14)))</formula>
    </cfRule>
    <cfRule type="containsText" dxfId="147" priority="157" operator="containsText" text="Bajo">
      <formula>NOT(ISERROR(SEARCH("Bajo",Y14)))</formula>
    </cfRule>
    <cfRule type="containsText" dxfId="146" priority="168" operator="containsText" text="Catastrófico">
      <formula>NOT(ISERROR(SEARCH("Catastrófico",Y14)))</formula>
    </cfRule>
    <cfRule type="containsText" dxfId="145" priority="169" operator="containsText" text="Mayor">
      <formula>NOT(ISERROR(SEARCH("Mayor",Y14)))</formula>
    </cfRule>
    <cfRule type="containsText" dxfId="144" priority="170" operator="containsText" text="Moderado">
      <formula>NOT(ISERROR(SEARCH("Moderado",Y14)))</formula>
    </cfRule>
    <cfRule type="containsText" dxfId="143" priority="171" operator="containsText" text="Menor">
      <formula>NOT(ISERROR(SEARCH("Menor",Y14)))</formula>
    </cfRule>
    <cfRule type="containsText" dxfId="142" priority="172" operator="containsText" text="Leve">
      <formula>NOT(ISERROR(SEARCH("Leve",Y14)))</formula>
    </cfRule>
    <cfRule type="containsText" dxfId="141" priority="178" operator="containsText" text="Muy a">
      <formula>NOT(ISERROR(SEARCH("Muy a",Y14)))</formula>
    </cfRule>
    <cfRule type="containsText" dxfId="140" priority="179" operator="containsText" text="Muy b">
      <formula>NOT(ISERROR(SEARCH("Muy b",Y14)))</formula>
    </cfRule>
    <cfRule type="containsText" dxfId="139" priority="180" operator="containsText" text="Baja">
      <formula>NOT(ISERROR(SEARCH("Baja",Y14)))</formula>
    </cfRule>
    <cfRule type="containsText" dxfId="138" priority="181" operator="containsText" text="Media">
      <formula>NOT(ISERROR(SEARCH("Media",Y14)))</formula>
    </cfRule>
    <cfRule type="containsText" dxfId="137" priority="182" operator="containsText" text="Alta">
      <formula>NOT(ISERROR(SEARCH("Alta",Y14)))</formula>
    </cfRule>
  </conditionalFormatting>
  <conditionalFormatting sqref="V14">
    <cfRule type="containsText" dxfId="136" priority="173" operator="containsText" text="Muy a">
      <formula>NOT(ISERROR(SEARCH("Muy a",V14)))</formula>
    </cfRule>
    <cfRule type="containsText" dxfId="135" priority="174" operator="containsText" text="Muy b">
      <formula>NOT(ISERROR(SEARCH("Muy b",V14)))</formula>
    </cfRule>
    <cfRule type="containsText" dxfId="134" priority="175" operator="containsText" text="Baja">
      <formula>NOT(ISERROR(SEARCH("Baja",V14)))</formula>
    </cfRule>
    <cfRule type="containsText" dxfId="133" priority="176" operator="containsText" text="Media">
      <formula>NOT(ISERROR(SEARCH("Media",V14)))</formula>
    </cfRule>
    <cfRule type="containsText" dxfId="132" priority="177" operator="containsText" text="Alta">
      <formula>NOT(ISERROR(SEARCH("Alta",V14)))</formula>
    </cfRule>
  </conditionalFormatting>
  <conditionalFormatting sqref="X14">
    <cfRule type="containsText" dxfId="131" priority="158" operator="containsText" text="Catastrófico">
      <formula>NOT(ISERROR(SEARCH("Catastrófico",X14)))</formula>
    </cfRule>
    <cfRule type="containsText" dxfId="130" priority="159" operator="containsText" text="Mayor">
      <formula>NOT(ISERROR(SEARCH("Mayor",X14)))</formula>
    </cfRule>
    <cfRule type="containsText" dxfId="129" priority="160" operator="containsText" text="Moderado">
      <formula>NOT(ISERROR(SEARCH("Moderado",X14)))</formula>
    </cfRule>
    <cfRule type="containsText" dxfId="128" priority="161" operator="containsText" text="Menor">
      <formula>NOT(ISERROR(SEARCH("Menor",X14)))</formula>
    </cfRule>
    <cfRule type="containsText" dxfId="127" priority="162" operator="containsText" text="Leve">
      <formula>NOT(ISERROR(SEARCH("Leve",X14)))</formula>
    </cfRule>
    <cfRule type="containsText" dxfId="126" priority="163" operator="containsText" text="Muy a">
      <formula>NOT(ISERROR(SEARCH("Muy a",X14)))</formula>
    </cfRule>
    <cfRule type="containsText" dxfId="125" priority="164" operator="containsText" text="Muy b">
      <formula>NOT(ISERROR(SEARCH("Muy b",X14)))</formula>
    </cfRule>
    <cfRule type="containsText" dxfId="124" priority="165" operator="containsText" text="Baja">
      <formula>NOT(ISERROR(SEARCH("Baja",X14)))</formula>
    </cfRule>
    <cfRule type="containsText" dxfId="123" priority="166" operator="containsText" text="Media">
      <formula>NOT(ISERROR(SEARCH("Media",X14)))</formula>
    </cfRule>
    <cfRule type="containsText" dxfId="122" priority="167" operator="containsText" text="Alta">
      <formula>NOT(ISERROR(SEARCH("Alta",X14)))</formula>
    </cfRule>
  </conditionalFormatting>
  <conditionalFormatting sqref="Z14">
    <cfRule type="containsText" dxfId="121" priority="142" operator="containsText" text="Extremo">
      <formula>NOT(ISERROR(SEARCH("Extremo",Z14)))</formula>
    </cfRule>
    <cfRule type="containsText" dxfId="120" priority="143" operator="containsText" text="Alto">
      <formula>NOT(ISERROR(SEARCH("Alto",Z14)))</formula>
    </cfRule>
    <cfRule type="containsText" dxfId="119" priority="144" operator="containsText" text="Bajo">
      <formula>NOT(ISERROR(SEARCH("Bajo",Z14)))</formula>
    </cfRule>
    <cfRule type="containsText" dxfId="118" priority="145" operator="containsText" text="Catastrófico">
      <formula>NOT(ISERROR(SEARCH("Catastrófico",Z14)))</formula>
    </cfRule>
    <cfRule type="containsText" dxfId="117" priority="146" operator="containsText" text="Mayor">
      <formula>NOT(ISERROR(SEARCH("Mayor",Z14)))</formula>
    </cfRule>
    <cfRule type="containsText" dxfId="116" priority="147" operator="containsText" text="Moderado">
      <formula>NOT(ISERROR(SEARCH("Moderado",Z14)))</formula>
    </cfRule>
    <cfRule type="containsText" dxfId="115" priority="148" operator="containsText" text="Menor">
      <formula>NOT(ISERROR(SEARCH("Menor",Z14)))</formula>
    </cfRule>
    <cfRule type="containsText" dxfId="114" priority="149" operator="containsText" text="Leve">
      <formula>NOT(ISERROR(SEARCH("Leve",Z14)))</formula>
    </cfRule>
    <cfRule type="containsText" dxfId="113" priority="150" operator="containsText" text="Muy a">
      <formula>NOT(ISERROR(SEARCH("Muy a",Z14)))</formula>
    </cfRule>
    <cfRule type="containsText" dxfId="112" priority="151" operator="containsText" text="Muy b">
      <formula>NOT(ISERROR(SEARCH("Muy b",Z14)))</formula>
    </cfRule>
    <cfRule type="containsText" dxfId="111" priority="152" operator="containsText" text="Baja">
      <formula>NOT(ISERROR(SEARCH("Baja",Z14)))</formula>
    </cfRule>
    <cfRule type="containsText" dxfId="110" priority="153" operator="containsText" text="Media">
      <formula>NOT(ISERROR(SEARCH("Media",Z14)))</formula>
    </cfRule>
    <cfRule type="containsText" dxfId="109" priority="154" operator="containsText" text="Alta">
      <formula>NOT(ISERROR(SEARCH("Alta",Z14)))</formula>
    </cfRule>
  </conditionalFormatting>
  <conditionalFormatting sqref="W14">
    <cfRule type="cellIs" dxfId="108" priority="119" operator="equal">
      <formula>100%</formula>
    </cfRule>
    <cfRule type="cellIs" dxfId="107" priority="120" operator="equal">
      <formula>80%</formula>
    </cfRule>
    <cfRule type="cellIs" dxfId="106" priority="121" operator="equal">
      <formula>60%</formula>
    </cfRule>
    <cfRule type="cellIs" dxfId="105" priority="122" operator="equal">
      <formula>40%</formula>
    </cfRule>
    <cfRule type="cellIs" dxfId="104" priority="123" operator="equal">
      <formula>0.2</formula>
    </cfRule>
    <cfRule type="containsText" dxfId="103" priority="124" operator="containsText" text="Extremo">
      <formula>NOT(ISERROR(SEARCH("Extremo",W14)))</formula>
    </cfRule>
    <cfRule type="containsText" dxfId="102" priority="125" operator="containsText" text="Alto">
      <formula>NOT(ISERROR(SEARCH("Alto",W14)))</formula>
    </cfRule>
    <cfRule type="containsText" dxfId="101" priority="126" operator="containsText" text="Bajo">
      <formula>NOT(ISERROR(SEARCH("Bajo",W14)))</formula>
    </cfRule>
    <cfRule type="containsText" dxfId="100" priority="127" operator="containsText" text="Catastrófico">
      <formula>NOT(ISERROR(SEARCH("Catastrófico",W14)))</formula>
    </cfRule>
    <cfRule type="containsText" dxfId="99" priority="128" operator="containsText" text="Mayor">
      <formula>NOT(ISERROR(SEARCH("Mayor",W14)))</formula>
    </cfRule>
    <cfRule type="containsText" dxfId="98" priority="129" operator="containsText" text="Moderado">
      <formula>NOT(ISERROR(SEARCH("Moderado",W14)))</formula>
    </cfRule>
    <cfRule type="containsText" dxfId="97" priority="130" operator="containsText" text="Menor">
      <formula>NOT(ISERROR(SEARCH("Menor",W14)))</formula>
    </cfRule>
    <cfRule type="containsText" dxfId="96" priority="131" operator="containsText" text="Leve">
      <formula>NOT(ISERROR(SEARCH("Leve",W14)))</formula>
    </cfRule>
    <cfRule type="containsText" dxfId="95" priority="132" operator="containsText" text="Muy a">
      <formula>NOT(ISERROR(SEARCH("Muy a",W14)))</formula>
    </cfRule>
    <cfRule type="containsText" dxfId="94" priority="133" operator="containsText" text="Muy b">
      <formula>NOT(ISERROR(SEARCH("Muy b",W14)))</formula>
    </cfRule>
    <cfRule type="containsText" dxfId="93" priority="134" operator="containsText" text="Baja">
      <formula>NOT(ISERROR(SEARCH("Baja",W14)))</formula>
    </cfRule>
    <cfRule type="containsText" dxfId="92" priority="135" operator="containsText" text="Media">
      <formula>NOT(ISERROR(SEARCH("Media",W14)))</formula>
    </cfRule>
    <cfRule type="containsText" dxfId="91" priority="136" operator="containsText" text="Alta">
      <formula>NOT(ISERROR(SEARCH("Alta",W14)))</formula>
    </cfRule>
  </conditionalFormatting>
  <conditionalFormatting sqref="AA14">
    <cfRule type="cellIs" dxfId="90" priority="102" operator="equal">
      <formula>100%</formula>
    </cfRule>
    <cfRule type="cellIs" dxfId="89" priority="103" operator="equal">
      <formula>75%</formula>
    </cfRule>
    <cfRule type="cellIs" dxfId="88" priority="104" operator="equal">
      <formula>50%</formula>
    </cfRule>
    <cfRule type="cellIs" dxfId="87" priority="105" operator="equal">
      <formula>25%</formula>
    </cfRule>
    <cfRule type="containsText" dxfId="86" priority="106" operator="containsText" text="Extremo">
      <formula>NOT(ISERROR(SEARCH("Extremo",AA14)))</formula>
    </cfRule>
    <cfRule type="containsText" dxfId="85" priority="107" operator="containsText" text="Alto">
      <formula>NOT(ISERROR(SEARCH("Alto",AA14)))</formula>
    </cfRule>
    <cfRule type="containsText" dxfId="84" priority="108" operator="containsText" text="Bajo">
      <formula>NOT(ISERROR(SEARCH("Bajo",AA14)))</formula>
    </cfRule>
    <cfRule type="containsText" dxfId="83" priority="109" operator="containsText" text="Catastrófico">
      <formula>NOT(ISERROR(SEARCH("Catastrófico",AA14)))</formula>
    </cfRule>
    <cfRule type="containsText" dxfId="82" priority="110" operator="containsText" text="Mayor">
      <formula>NOT(ISERROR(SEARCH("Mayor",AA14)))</formula>
    </cfRule>
    <cfRule type="containsText" dxfId="81" priority="111" operator="containsText" text="Moderado">
      <formula>NOT(ISERROR(SEARCH("Moderado",AA14)))</formula>
    </cfRule>
    <cfRule type="containsText" dxfId="80" priority="112" operator="containsText" text="Menor">
      <formula>NOT(ISERROR(SEARCH("Menor",AA14)))</formula>
    </cfRule>
    <cfRule type="containsText" dxfId="79" priority="113" operator="containsText" text="Leve">
      <formula>NOT(ISERROR(SEARCH("Leve",AA14)))</formula>
    </cfRule>
    <cfRule type="containsText" dxfId="78" priority="114" operator="containsText" text="Muy a">
      <formula>NOT(ISERROR(SEARCH("Muy a",AA14)))</formula>
    </cfRule>
    <cfRule type="containsText" dxfId="77" priority="115" operator="containsText" text="Muy b">
      <formula>NOT(ISERROR(SEARCH("Muy b",AA14)))</formula>
    </cfRule>
    <cfRule type="containsText" dxfId="76" priority="116" operator="containsText" text="Baja">
      <formula>NOT(ISERROR(SEARCH("Baja",AA14)))</formula>
    </cfRule>
    <cfRule type="containsText" dxfId="75" priority="117" operator="containsText" text="Media">
      <formula>NOT(ISERROR(SEARCH("Media",AA14)))</formula>
    </cfRule>
    <cfRule type="containsText" dxfId="74" priority="118" operator="containsText" text="Alta">
      <formula>NOT(ISERROR(SEARCH("Alta",AA14)))</formula>
    </cfRule>
  </conditionalFormatting>
  <conditionalFormatting sqref="AU14">
    <cfRule type="containsText" dxfId="73" priority="99" operator="containsText" text="BAJA">
      <formula>NOT(ISERROR(SEARCH("BAJA",AU14)))</formula>
    </cfRule>
    <cfRule type="containsText" dxfId="72" priority="100" operator="containsText" text="MEDIA">
      <formula>NOT(ISERROR(SEARCH("MEDIA",AU14)))</formula>
    </cfRule>
    <cfRule type="containsText" dxfId="71" priority="101" operator="containsText" text="ALTA">
      <formula>NOT(ISERROR(SEARCH("ALTA",AU14)))</formula>
    </cfRule>
  </conditionalFormatting>
  <conditionalFormatting sqref="AU15:AU16">
    <cfRule type="containsText" dxfId="70" priority="96" operator="containsText" text="BAJA">
      <formula>NOT(ISERROR(SEARCH("BAJA",AU15)))</formula>
    </cfRule>
    <cfRule type="containsText" dxfId="69" priority="97" operator="containsText" text="MEDIA">
      <formula>NOT(ISERROR(SEARCH("MEDIA",AU15)))</formula>
    </cfRule>
    <cfRule type="containsText" dxfId="68" priority="98" operator="containsText" text="ALTA">
      <formula>NOT(ISERROR(SEARCH("ALTA",AU15)))</formula>
    </cfRule>
  </conditionalFormatting>
  <conditionalFormatting sqref="AW14">
    <cfRule type="cellIs" dxfId="67" priority="78" operator="equal">
      <formula>100%</formula>
    </cfRule>
    <cfRule type="cellIs" dxfId="66" priority="79" operator="equal">
      <formula>80%</formula>
    </cfRule>
    <cfRule type="cellIs" dxfId="65" priority="80" operator="equal">
      <formula>60%</formula>
    </cfRule>
    <cfRule type="cellIs" dxfId="64" priority="81" operator="equal">
      <formula>40%</formula>
    </cfRule>
    <cfRule type="cellIs" dxfId="63" priority="82" operator="equal">
      <formula>0.2</formula>
    </cfRule>
    <cfRule type="containsText" dxfId="62" priority="83" operator="containsText" text="Extremo">
      <formula>NOT(ISERROR(SEARCH("Extremo",AW14)))</formula>
    </cfRule>
    <cfRule type="containsText" dxfId="61" priority="84" operator="containsText" text="Alto">
      <formula>NOT(ISERROR(SEARCH("Alto",AW14)))</formula>
    </cfRule>
    <cfRule type="containsText" dxfId="60" priority="85" operator="containsText" text="Bajo">
      <formula>NOT(ISERROR(SEARCH("Bajo",AW14)))</formula>
    </cfRule>
    <cfRule type="containsText" dxfId="59" priority="86" operator="containsText" text="Catastrófico">
      <formula>NOT(ISERROR(SEARCH("Catastrófico",AW14)))</formula>
    </cfRule>
    <cfRule type="containsText" dxfId="58" priority="87" operator="containsText" text="Mayor">
      <formula>NOT(ISERROR(SEARCH("Mayor",AW14)))</formula>
    </cfRule>
    <cfRule type="containsText" dxfId="57" priority="88" operator="containsText" text="Moderado">
      <formula>NOT(ISERROR(SEARCH("Moderado",AW14)))</formula>
    </cfRule>
    <cfRule type="containsText" dxfId="56" priority="89" operator="containsText" text="Menor">
      <formula>NOT(ISERROR(SEARCH("Menor",AW14)))</formula>
    </cfRule>
    <cfRule type="containsText" dxfId="55" priority="90" operator="containsText" text="Leve">
      <formula>NOT(ISERROR(SEARCH("Leve",AW14)))</formula>
    </cfRule>
    <cfRule type="containsText" dxfId="54" priority="91" operator="containsText" text="Muy a">
      <formula>NOT(ISERROR(SEARCH("Muy a",AW14)))</formula>
    </cfRule>
    <cfRule type="containsText" dxfId="53" priority="92" operator="containsText" text="Muy b">
      <formula>NOT(ISERROR(SEARCH("Muy b",AW14)))</formula>
    </cfRule>
    <cfRule type="containsText" dxfId="52" priority="93" operator="containsText" text="Baja">
      <formula>NOT(ISERROR(SEARCH("Baja",AW14)))</formula>
    </cfRule>
    <cfRule type="containsText" dxfId="51" priority="94" operator="containsText" text="Media">
      <formula>NOT(ISERROR(SEARCH("Media",AW14)))</formula>
    </cfRule>
    <cfRule type="containsText" dxfId="50" priority="95" operator="containsText" text="Alta">
      <formula>NOT(ISERROR(SEARCH("Alta",AW14)))</formula>
    </cfRule>
  </conditionalFormatting>
  <conditionalFormatting sqref="AV14">
    <cfRule type="cellIs" dxfId="49" priority="71" operator="greaterThan">
      <formula>75%</formula>
    </cfRule>
    <cfRule type="cellIs" dxfId="48" priority="72" operator="between">
      <formula>51%</formula>
      <formula>75%</formula>
    </cfRule>
    <cfRule type="cellIs" dxfId="47" priority="73" operator="between">
      <formula>26%</formula>
      <formula>50%</formula>
    </cfRule>
    <cfRule type="cellIs" dxfId="46" priority="74" operator="between">
      <formula>0%</formula>
      <formula>25%</formula>
    </cfRule>
    <cfRule type="containsText" dxfId="45" priority="75" operator="containsText" text="BAJA">
      <formula>NOT(ISERROR(SEARCH("BAJA",AV14)))</formula>
    </cfRule>
    <cfRule type="containsText" dxfId="44" priority="76" operator="containsText" text="MEDIA">
      <formula>NOT(ISERROR(SEARCH("MEDIA",AV14)))</formula>
    </cfRule>
    <cfRule type="containsText" dxfId="43" priority="77" operator="containsText" text="ALTA">
      <formula>NOT(ISERROR(SEARCH("ALTA",AV14)))</formula>
    </cfRule>
  </conditionalFormatting>
  <conditionalFormatting sqref="AV15:AV16">
    <cfRule type="cellIs" dxfId="42" priority="64" operator="greaterThan">
      <formula>75%</formula>
    </cfRule>
    <cfRule type="cellIs" dxfId="41" priority="65" operator="between">
      <formula>51%</formula>
      <formula>75%</formula>
    </cfRule>
    <cfRule type="cellIs" dxfId="40" priority="66" operator="between">
      <formula>26%</formula>
      <formula>50%</formula>
    </cfRule>
    <cfRule type="cellIs" dxfId="39" priority="67" operator="between">
      <formula>0%</formula>
      <formula>25%</formula>
    </cfRule>
    <cfRule type="containsText" dxfId="38" priority="68" operator="containsText" text="BAJA">
      <formula>NOT(ISERROR(SEARCH("BAJA",AV15)))</formula>
    </cfRule>
    <cfRule type="containsText" dxfId="37" priority="69" operator="containsText" text="MEDIA">
      <formula>NOT(ISERROR(SEARCH("MEDIA",AV15)))</formula>
    </cfRule>
    <cfRule type="containsText" dxfId="36" priority="70" operator="containsText" text="ALTA">
      <formula>NOT(ISERROR(SEARCH("ALTA",AV15)))</formula>
    </cfRule>
  </conditionalFormatting>
  <conditionalFormatting sqref="T14">
    <cfRule type="cellIs" dxfId="35" priority="28" operator="equal">
      <formula>100%</formula>
    </cfRule>
    <cfRule type="cellIs" dxfId="34" priority="29" operator="equal">
      <formula>80%</formula>
    </cfRule>
    <cfRule type="cellIs" dxfId="33" priority="30" operator="equal">
      <formula>60%</formula>
    </cfRule>
    <cfRule type="cellIs" dxfId="32" priority="31" operator="equal">
      <formula>40%</formula>
    </cfRule>
    <cfRule type="cellIs" dxfId="31" priority="32" operator="equal">
      <formula>0.2</formula>
    </cfRule>
    <cfRule type="containsText" dxfId="30" priority="33" operator="containsText" text="Extremo">
      <formula>NOT(ISERROR(SEARCH("Extremo",T14)))</formula>
    </cfRule>
    <cfRule type="containsText" dxfId="29" priority="34" operator="containsText" text="Alto">
      <formula>NOT(ISERROR(SEARCH("Alto",T14)))</formula>
    </cfRule>
    <cfRule type="containsText" dxfId="28" priority="35" operator="containsText" text="Bajo">
      <formula>NOT(ISERROR(SEARCH("Bajo",T14)))</formula>
    </cfRule>
    <cfRule type="containsText" dxfId="27" priority="36" operator="containsText" text="Catastrófico">
      <formula>NOT(ISERROR(SEARCH("Catastrófico",T14)))</formula>
    </cfRule>
    <cfRule type="containsText" dxfId="26" priority="37" operator="containsText" text="Mayor">
      <formula>NOT(ISERROR(SEARCH("Mayor",T14)))</formula>
    </cfRule>
    <cfRule type="containsText" dxfId="25" priority="38" operator="containsText" text="Moderado">
      <formula>NOT(ISERROR(SEARCH("Moderado",T14)))</formula>
    </cfRule>
    <cfRule type="containsText" dxfId="24" priority="39" operator="containsText" text="Menor">
      <formula>NOT(ISERROR(SEARCH("Menor",T14)))</formula>
    </cfRule>
    <cfRule type="containsText" dxfId="23" priority="40" operator="containsText" text="Leve">
      <formula>NOT(ISERROR(SEARCH("Leve",T14)))</formula>
    </cfRule>
    <cfRule type="containsText" dxfId="22" priority="41" operator="containsText" text="Muy a">
      <formula>NOT(ISERROR(SEARCH("Muy a",T14)))</formula>
    </cfRule>
    <cfRule type="containsText" dxfId="21" priority="42" operator="containsText" text="Muy b">
      <formula>NOT(ISERROR(SEARCH("Muy b",T14)))</formula>
    </cfRule>
    <cfRule type="containsText" dxfId="20" priority="43" operator="containsText" text="Baja">
      <formula>NOT(ISERROR(SEARCH("Baja",T14)))</formula>
    </cfRule>
    <cfRule type="containsText" dxfId="19" priority="44" operator="containsText" text="Media">
      <formula>NOT(ISERROR(SEARCH("Media",T14)))</formula>
    </cfRule>
    <cfRule type="containsText" dxfId="18" priority="45" operator="containsText" text="Alta">
      <formula>NOT(ISERROR(SEARCH("Alta",T14)))</formula>
    </cfRule>
  </conditionalFormatting>
  <conditionalFormatting sqref="U14">
    <cfRule type="cellIs" dxfId="17" priority="1" operator="equal">
      <formula>100%</formula>
    </cfRule>
    <cfRule type="cellIs" dxfId="16" priority="2" operator="equal">
      <formula>80%</formula>
    </cfRule>
    <cfRule type="cellIs" dxfId="15" priority="3" operator="equal">
      <formula>60%</formula>
    </cfRule>
    <cfRule type="cellIs" dxfId="14" priority="4" operator="equal">
      <formula>40%</formula>
    </cfRule>
    <cfRule type="cellIs" dxfId="13" priority="5" operator="equal">
      <formula>0.2</formula>
    </cfRule>
    <cfRule type="containsText" dxfId="12" priority="6" operator="containsText" text="Extremo">
      <formula>NOT(ISERROR(SEARCH("Extremo",U14)))</formula>
    </cfRule>
    <cfRule type="containsText" dxfId="11" priority="7" operator="containsText" text="Alto">
      <formula>NOT(ISERROR(SEARCH("Alto",U14)))</formula>
    </cfRule>
    <cfRule type="containsText" dxfId="10" priority="8" operator="containsText" text="Bajo">
      <formula>NOT(ISERROR(SEARCH("Bajo",U14)))</formula>
    </cfRule>
    <cfRule type="containsText" dxfId="9" priority="9" operator="containsText" text="Catastrófico">
      <formula>NOT(ISERROR(SEARCH("Catastrófico",U14)))</formula>
    </cfRule>
    <cfRule type="containsText" dxfId="8" priority="10" operator="containsText" text="Mayor">
      <formula>NOT(ISERROR(SEARCH("Mayor",U14)))</formula>
    </cfRule>
    <cfRule type="containsText" dxfId="7" priority="11" operator="containsText" text="Moderado">
      <formula>NOT(ISERROR(SEARCH("Moderado",U14)))</formula>
    </cfRule>
    <cfRule type="containsText" dxfId="6" priority="12" operator="containsText" text="Menor">
      <formula>NOT(ISERROR(SEARCH("Menor",U14)))</formula>
    </cfRule>
    <cfRule type="containsText" dxfId="5" priority="13" operator="containsText" text="Leve">
      <formula>NOT(ISERROR(SEARCH("Leve",U14)))</formula>
    </cfRule>
    <cfRule type="containsText" dxfId="4" priority="14" operator="containsText" text="Muy a">
      <formula>NOT(ISERROR(SEARCH("Muy a",U14)))</formula>
    </cfRule>
    <cfRule type="containsText" dxfId="3" priority="15" operator="containsText" text="Muy b">
      <formula>NOT(ISERROR(SEARCH("Muy b",U14)))</formula>
    </cfRule>
    <cfRule type="containsText" dxfId="2" priority="16" operator="containsText" text="Baja">
      <formula>NOT(ISERROR(SEARCH("Baja",U14)))</formula>
    </cfRule>
    <cfRule type="containsText" dxfId="1" priority="17" operator="containsText" text="Media">
      <formula>NOT(ISERROR(SEARCH("Media",U14)))</formula>
    </cfRule>
    <cfRule type="containsText" dxfId="0" priority="18" operator="containsText" text="Alta">
      <formula>NOT(ISERROR(SEARCH("Alta",U14)))</formula>
    </cfRule>
  </conditionalFormatting>
  <dataValidations count="5">
    <dataValidation type="list" allowBlank="1" showInputMessage="1" showErrorMessage="1" sqref="A4 A7 A11 AK4:AK16 A14">
      <formula1>"SI,NO"</formula1>
    </dataValidation>
    <dataValidation type="list" allowBlank="1" showInputMessage="1" showErrorMessage="1" sqref="AG4:AG16">
      <formula1>"Manual,Automático"</formula1>
    </dataValidation>
    <dataValidation type="list" allowBlank="1" showInputMessage="1" showErrorMessage="1" sqref="AJ4:AJ16">
      <formula1>"Confiable,No confiable"</formula1>
    </dataValidation>
    <dataValidation type="list" allowBlank="1" showInputMessage="1" showErrorMessage="1" sqref="AR4:AR16">
      <formula1>"Asignado,No Asignado"</formula1>
    </dataValidation>
    <dataValidation type="list" allowBlank="1" showInputMessage="1" showErrorMessage="1" sqref="AT4:AT16">
      <formula1>"Adecuado,Inadecuado"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Listas!$Q$2:$Q$8</xm:f>
          </x14:formula1>
          <xm:sqref>J14:J16</xm:sqref>
        </x14:dataValidation>
        <x14:dataValidation type="list" allowBlank="1" showInputMessage="1" showErrorMessage="1">
          <x14:formula1>
            <xm:f>Listas!$O$2:$O$7</xm:f>
          </x14:formula1>
          <xm:sqref>O14:O16</xm:sqref>
        </x14:dataValidation>
        <x14:dataValidation type="list" allowBlank="1" showInputMessage="1" showErrorMessage="1">
          <x14:formula1>
            <xm:f>Listas!$P$2:$P$7</xm:f>
          </x14:formula1>
          <xm:sqref>Q14:Q16</xm:sqref>
        </x14:dataValidation>
        <x14:dataValidation type="list" allowBlank="1" showInputMessage="1" showErrorMessage="1">
          <x14:formula1>
            <xm:f>Listas!$N$2:$N$7</xm:f>
          </x14:formula1>
          <xm:sqref>M14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09375"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29"/>
  <sheetViews>
    <sheetView showGridLines="0" topLeftCell="B4" zoomScale="70" zoomScaleNormal="70" workbookViewId="0">
      <selection activeCell="G29" sqref="G29"/>
    </sheetView>
  </sheetViews>
  <sheetFormatPr baseColWidth="10" defaultColWidth="11.44140625" defaultRowHeight="14.4" x14ac:dyDescent="0.3"/>
  <cols>
    <col min="1" max="1" width="3.6640625" customWidth="1"/>
    <col min="8" max="8" width="9.6640625" customWidth="1"/>
    <col min="26" max="27" width="15" bestFit="1" customWidth="1"/>
    <col min="41" max="41" width="2.6640625" customWidth="1"/>
  </cols>
  <sheetData>
    <row r="1" spans="2:50" x14ac:dyDescent="0.3">
      <c r="B1" t="s">
        <v>108</v>
      </c>
    </row>
    <row r="3" spans="2:50" x14ac:dyDescent="0.3">
      <c r="B3" s="9" t="s">
        <v>109</v>
      </c>
      <c r="R3" s="9" t="s">
        <v>110</v>
      </c>
    </row>
    <row r="4" spans="2:50" x14ac:dyDescent="0.3">
      <c r="R4" s="9" t="s">
        <v>111</v>
      </c>
      <c r="AG4" s="9" t="s">
        <v>112</v>
      </c>
    </row>
    <row r="5" spans="2:50" x14ac:dyDescent="0.3">
      <c r="B5" s="9" t="s">
        <v>113</v>
      </c>
      <c r="J5" s="9" t="s">
        <v>114</v>
      </c>
      <c r="R5" s="9" t="s">
        <v>115</v>
      </c>
      <c r="Y5" s="9" t="s">
        <v>116</v>
      </c>
      <c r="AG5" s="9" t="s">
        <v>117</v>
      </c>
      <c r="AP5" s="9" t="s">
        <v>118</v>
      </c>
      <c r="AX5" s="9" t="s">
        <v>119</v>
      </c>
    </row>
    <row r="23" spans="25:27" x14ac:dyDescent="0.3">
      <c r="Y23" t="s">
        <v>120</v>
      </c>
    </row>
    <row r="24" spans="25:27" x14ac:dyDescent="0.3">
      <c r="Z24" s="81">
        <v>2020</v>
      </c>
      <c r="AA24" s="81" t="s">
        <v>121</v>
      </c>
    </row>
    <row r="25" spans="25:27" ht="43.2" x14ac:dyDescent="0.3">
      <c r="Y25" s="82" t="s">
        <v>122</v>
      </c>
      <c r="Z25" s="83">
        <v>26968000000</v>
      </c>
      <c r="AA25" s="83">
        <v>27831000000</v>
      </c>
    </row>
    <row r="26" spans="25:27" x14ac:dyDescent="0.3">
      <c r="Y26" s="84">
        <v>0.01</v>
      </c>
      <c r="Z26" s="85">
        <f>+$Z$25*Y26</f>
        <v>269680000</v>
      </c>
      <c r="AA26" s="85">
        <f>+$AA$25*Y26</f>
        <v>278310000</v>
      </c>
    </row>
    <row r="27" spans="25:27" x14ac:dyDescent="0.3">
      <c r="Y27" s="84">
        <v>0.03</v>
      </c>
      <c r="Z27" s="85">
        <f t="shared" ref="Z27:Z29" si="0">+$Z$25*Y27</f>
        <v>809040000</v>
      </c>
      <c r="AA27" s="85">
        <f t="shared" ref="AA27:AA29" si="1">+$AA$25*Y27</f>
        <v>834930000</v>
      </c>
    </row>
    <row r="28" spans="25:27" x14ac:dyDescent="0.3">
      <c r="Y28" s="84">
        <v>0.06</v>
      </c>
      <c r="Z28" s="85">
        <f t="shared" si="0"/>
        <v>1618080000</v>
      </c>
      <c r="AA28" s="85">
        <f t="shared" si="1"/>
        <v>1669860000</v>
      </c>
    </row>
    <row r="29" spans="25:27" x14ac:dyDescent="0.3">
      <c r="Y29" s="84">
        <v>0.1</v>
      </c>
      <c r="Z29" s="85">
        <f t="shared" si="0"/>
        <v>2696800000</v>
      </c>
      <c r="AA29" s="85">
        <f t="shared" si="1"/>
        <v>2783100000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showGridLines="0" tabSelected="1" zoomScale="70" zoomScaleNormal="70" workbookViewId="0">
      <selection activeCell="F6" sqref="F6"/>
    </sheetView>
  </sheetViews>
  <sheetFormatPr baseColWidth="10" defaultColWidth="11.44140625" defaultRowHeight="14.4" x14ac:dyDescent="0.3"/>
  <cols>
    <col min="1" max="1" width="2.88671875" customWidth="1"/>
    <col min="2" max="2" width="29.6640625" style="107" customWidth="1"/>
    <col min="3" max="3" width="18.6640625" style="105" customWidth="1"/>
    <col min="4" max="4" width="11.5546875" style="106"/>
    <col min="5" max="5" width="26.6640625" style="105" customWidth="1"/>
    <col min="7" max="7" width="17.44140625" customWidth="1"/>
    <col min="8" max="8" width="16.33203125" customWidth="1"/>
  </cols>
  <sheetData>
    <row r="1" spans="2:9" ht="15" thickBot="1" x14ac:dyDescent="0.35"/>
    <row r="2" spans="2:9" ht="31.95" customHeight="1" x14ac:dyDescent="0.3">
      <c r="B2" s="332" t="s">
        <v>123</v>
      </c>
      <c r="C2" s="333"/>
      <c r="D2" s="333"/>
      <c r="E2" s="334"/>
      <c r="G2" s="329" t="s">
        <v>124</v>
      </c>
      <c r="H2" s="330"/>
      <c r="I2" s="331"/>
    </row>
    <row r="3" spans="2:9" ht="28.8" x14ac:dyDescent="0.3">
      <c r="B3" s="110" t="s">
        <v>125</v>
      </c>
      <c r="C3" s="109" t="s">
        <v>6</v>
      </c>
      <c r="D3" s="109" t="s">
        <v>126</v>
      </c>
      <c r="E3" s="111" t="s">
        <v>127</v>
      </c>
      <c r="G3" s="110" t="s">
        <v>6</v>
      </c>
      <c r="H3" s="109" t="s">
        <v>128</v>
      </c>
      <c r="I3" s="111" t="s">
        <v>129</v>
      </c>
    </row>
    <row r="4" spans="2:9" ht="43.2" customHeight="1" x14ac:dyDescent="0.3">
      <c r="B4" s="336" t="s">
        <v>106</v>
      </c>
      <c r="C4" s="108" t="s">
        <v>67</v>
      </c>
      <c r="D4" s="123">
        <v>3</v>
      </c>
      <c r="E4" s="335" t="s">
        <v>130</v>
      </c>
      <c r="G4" s="112" t="s">
        <v>22</v>
      </c>
      <c r="H4" s="129">
        <v>0</v>
      </c>
      <c r="I4" s="113">
        <v>1</v>
      </c>
    </row>
    <row r="5" spans="2:9" x14ac:dyDescent="0.3">
      <c r="B5" s="336"/>
      <c r="C5" s="108" t="s">
        <v>33</v>
      </c>
      <c r="D5" s="123">
        <v>1</v>
      </c>
      <c r="E5" s="335"/>
      <c r="G5" s="112" t="s">
        <v>55</v>
      </c>
      <c r="H5" s="130">
        <v>10</v>
      </c>
      <c r="I5" s="113">
        <v>10</v>
      </c>
    </row>
    <row r="6" spans="2:9" ht="43.2" x14ac:dyDescent="0.3">
      <c r="B6" s="253" t="s">
        <v>91</v>
      </c>
      <c r="C6" s="108" t="s">
        <v>89</v>
      </c>
      <c r="D6" s="123">
        <v>3</v>
      </c>
      <c r="E6" s="124" t="s">
        <v>131</v>
      </c>
      <c r="G6" s="112" t="s">
        <v>67</v>
      </c>
      <c r="H6" s="129">
        <v>0</v>
      </c>
      <c r="I6" s="113">
        <f>+D4</f>
        <v>3</v>
      </c>
    </row>
    <row r="7" spans="2:9" ht="43.2" customHeight="1" x14ac:dyDescent="0.3">
      <c r="B7" s="336" t="s">
        <v>132</v>
      </c>
      <c r="C7" s="108" t="s">
        <v>55</v>
      </c>
      <c r="D7" s="123">
        <v>3</v>
      </c>
      <c r="E7" s="335" t="s">
        <v>133</v>
      </c>
      <c r="F7" s="106"/>
      <c r="G7" s="112" t="s">
        <v>33</v>
      </c>
      <c r="H7" s="129">
        <v>0</v>
      </c>
      <c r="I7" s="113">
        <f>+D5+D19</f>
        <v>3</v>
      </c>
    </row>
    <row r="8" spans="2:9" x14ac:dyDescent="0.3">
      <c r="B8" s="336"/>
      <c r="C8" s="108" t="s">
        <v>89</v>
      </c>
      <c r="D8" s="123">
        <v>4</v>
      </c>
      <c r="E8" s="335"/>
      <c r="G8" s="112" t="s">
        <v>89</v>
      </c>
      <c r="H8" s="130">
        <v>33</v>
      </c>
      <c r="I8" s="113">
        <f>+D6+D8+D11+D13+D15+D16+D17+D20+D24+D26+D28+D30+D31</f>
        <v>36</v>
      </c>
    </row>
    <row r="9" spans="2:9" ht="28.95" customHeight="1" x14ac:dyDescent="0.3">
      <c r="B9" s="336" t="s">
        <v>134</v>
      </c>
      <c r="C9" s="108" t="s">
        <v>55</v>
      </c>
      <c r="D9" s="123">
        <v>1</v>
      </c>
      <c r="E9" s="335" t="s">
        <v>135</v>
      </c>
      <c r="G9" s="112" t="s">
        <v>136</v>
      </c>
      <c r="H9" s="129">
        <v>0</v>
      </c>
      <c r="I9" s="113">
        <v>1</v>
      </c>
    </row>
    <row r="10" spans="2:9" ht="28.95" customHeight="1" x14ac:dyDescent="0.3">
      <c r="B10" s="336"/>
      <c r="C10" s="108" t="s">
        <v>104</v>
      </c>
      <c r="D10" s="123">
        <v>1</v>
      </c>
      <c r="E10" s="335"/>
      <c r="G10" s="112" t="s">
        <v>104</v>
      </c>
      <c r="H10" s="129">
        <v>0</v>
      </c>
      <c r="I10" s="113">
        <v>3</v>
      </c>
    </row>
    <row r="11" spans="2:9" ht="15" thickBot="1" x14ac:dyDescent="0.35">
      <c r="B11" s="336"/>
      <c r="C11" s="108" t="s">
        <v>89</v>
      </c>
      <c r="D11" s="123">
        <v>3</v>
      </c>
      <c r="E11" s="335"/>
      <c r="G11" s="114" t="s">
        <v>137</v>
      </c>
      <c r="H11" s="131">
        <f>+SUM(H4:H10)</f>
        <v>43</v>
      </c>
      <c r="I11" s="115">
        <f>+SUM(I4:I10)</f>
        <v>57</v>
      </c>
    </row>
    <row r="12" spans="2:9" x14ac:dyDescent="0.3">
      <c r="B12" s="336" t="s">
        <v>138</v>
      </c>
      <c r="C12" s="108" t="s">
        <v>55</v>
      </c>
      <c r="D12" s="123">
        <v>1</v>
      </c>
      <c r="E12" s="335" t="s">
        <v>139</v>
      </c>
    </row>
    <row r="13" spans="2:9" x14ac:dyDescent="0.3">
      <c r="B13" s="336"/>
      <c r="C13" s="108" t="s">
        <v>89</v>
      </c>
      <c r="D13" s="123">
        <v>4</v>
      </c>
      <c r="E13" s="335"/>
    </row>
    <row r="14" spans="2:9" ht="15.6" customHeight="1" x14ac:dyDescent="0.3">
      <c r="B14" s="336" t="s">
        <v>44</v>
      </c>
      <c r="C14" s="108" t="s">
        <v>104</v>
      </c>
      <c r="D14" s="123">
        <v>1</v>
      </c>
      <c r="E14" s="335" t="s">
        <v>133</v>
      </c>
    </row>
    <row r="15" spans="2:9" ht="15.6" customHeight="1" x14ac:dyDescent="0.3">
      <c r="B15" s="336"/>
      <c r="C15" s="108" t="s">
        <v>89</v>
      </c>
      <c r="D15" s="123">
        <v>2</v>
      </c>
      <c r="E15" s="335"/>
    </row>
    <row r="16" spans="2:9" ht="28.8" x14ac:dyDescent="0.3">
      <c r="B16" s="253" t="s">
        <v>28</v>
      </c>
      <c r="C16" s="108" t="s">
        <v>89</v>
      </c>
      <c r="D16" s="123">
        <v>1</v>
      </c>
      <c r="E16" s="124" t="s">
        <v>140</v>
      </c>
    </row>
    <row r="17" spans="2:5" ht="28.8" x14ac:dyDescent="0.3">
      <c r="B17" s="253" t="s">
        <v>141</v>
      </c>
      <c r="C17" s="108" t="s">
        <v>89</v>
      </c>
      <c r="D17" s="123">
        <v>5</v>
      </c>
      <c r="E17" s="124" t="s">
        <v>142</v>
      </c>
    </row>
    <row r="18" spans="2:5" ht="28.95" customHeight="1" x14ac:dyDescent="0.3">
      <c r="B18" s="336" t="s">
        <v>101</v>
      </c>
      <c r="C18" s="108" t="s">
        <v>55</v>
      </c>
      <c r="D18" s="123">
        <v>1</v>
      </c>
      <c r="E18" s="335" t="s">
        <v>143</v>
      </c>
    </row>
    <row r="19" spans="2:5" x14ac:dyDescent="0.3">
      <c r="B19" s="336"/>
      <c r="C19" s="108" t="s">
        <v>33</v>
      </c>
      <c r="D19" s="123">
        <v>2</v>
      </c>
      <c r="E19" s="335"/>
    </row>
    <row r="20" spans="2:5" x14ac:dyDescent="0.3">
      <c r="B20" s="336"/>
      <c r="C20" s="108" t="s">
        <v>89</v>
      </c>
      <c r="D20" s="123">
        <v>1</v>
      </c>
      <c r="E20" s="335"/>
    </row>
    <row r="21" spans="2:5" ht="28.95" customHeight="1" x14ac:dyDescent="0.3">
      <c r="B21" s="336" t="s">
        <v>82</v>
      </c>
      <c r="C21" s="108" t="s">
        <v>55</v>
      </c>
      <c r="D21" s="123">
        <v>2</v>
      </c>
      <c r="E21" s="335" t="s">
        <v>144</v>
      </c>
    </row>
    <row r="22" spans="2:5" x14ac:dyDescent="0.3">
      <c r="B22" s="336"/>
      <c r="C22" s="108" t="s">
        <v>104</v>
      </c>
      <c r="D22" s="123">
        <v>1</v>
      </c>
      <c r="E22" s="335"/>
    </row>
    <row r="23" spans="2:5" x14ac:dyDescent="0.3">
      <c r="B23" s="336"/>
      <c r="C23" s="108" t="s">
        <v>22</v>
      </c>
      <c r="D23" s="123">
        <v>1</v>
      </c>
      <c r="E23" s="335"/>
    </row>
    <row r="24" spans="2:5" x14ac:dyDescent="0.3">
      <c r="B24" s="336"/>
      <c r="C24" s="108" t="s">
        <v>89</v>
      </c>
      <c r="D24" s="123">
        <v>1</v>
      </c>
      <c r="E24" s="335"/>
    </row>
    <row r="25" spans="2:5" x14ac:dyDescent="0.3">
      <c r="B25" s="336" t="s">
        <v>99</v>
      </c>
      <c r="C25" s="108" t="s">
        <v>55</v>
      </c>
      <c r="D25" s="123">
        <v>1</v>
      </c>
      <c r="E25" s="335" t="s">
        <v>145</v>
      </c>
    </row>
    <row r="26" spans="2:5" x14ac:dyDescent="0.3">
      <c r="B26" s="336"/>
      <c r="C26" s="108" t="s">
        <v>89</v>
      </c>
      <c r="D26" s="123">
        <v>2</v>
      </c>
      <c r="E26" s="335"/>
    </row>
    <row r="27" spans="2:5" ht="33" customHeight="1" x14ac:dyDescent="0.3">
      <c r="B27" s="336" t="s">
        <v>146</v>
      </c>
      <c r="C27" s="108" t="s">
        <v>136</v>
      </c>
      <c r="D27" s="123">
        <v>1</v>
      </c>
      <c r="E27" s="335" t="s">
        <v>147</v>
      </c>
    </row>
    <row r="28" spans="2:5" ht="22.95" customHeight="1" x14ac:dyDescent="0.3">
      <c r="B28" s="336"/>
      <c r="C28" s="108" t="s">
        <v>89</v>
      </c>
      <c r="D28" s="123">
        <v>3</v>
      </c>
      <c r="E28" s="335"/>
    </row>
    <row r="29" spans="2:5" x14ac:dyDescent="0.3">
      <c r="B29" s="336" t="s">
        <v>103</v>
      </c>
      <c r="C29" s="108" t="s">
        <v>55</v>
      </c>
      <c r="D29" s="123">
        <v>1</v>
      </c>
      <c r="E29" s="335" t="s">
        <v>148</v>
      </c>
    </row>
    <row r="30" spans="2:5" x14ac:dyDescent="0.3">
      <c r="B30" s="336"/>
      <c r="C30" s="108" t="s">
        <v>89</v>
      </c>
      <c r="D30" s="123">
        <v>3</v>
      </c>
      <c r="E30" s="335"/>
    </row>
    <row r="31" spans="2:5" ht="29.4" thickBot="1" x14ac:dyDescent="0.35">
      <c r="B31" s="254" t="s">
        <v>59</v>
      </c>
      <c r="C31" s="126" t="s">
        <v>89</v>
      </c>
      <c r="D31" s="127">
        <v>4</v>
      </c>
      <c r="E31" s="125" t="s">
        <v>149</v>
      </c>
    </row>
    <row r="32" spans="2:5" ht="15" thickBot="1" x14ac:dyDescent="0.35">
      <c r="B32" s="337" t="s">
        <v>137</v>
      </c>
      <c r="C32" s="338"/>
      <c r="D32" s="252">
        <f>+SUM(D4:D31)</f>
        <v>57</v>
      </c>
      <c r="E32"/>
    </row>
  </sheetData>
  <autoFilter ref="B3:I32"/>
  <mergeCells count="23">
    <mergeCell ref="B32:C32"/>
    <mergeCell ref="B4:B5"/>
    <mergeCell ref="B7:B8"/>
    <mergeCell ref="B9:B11"/>
    <mergeCell ref="B18:B20"/>
    <mergeCell ref="B25:B26"/>
    <mergeCell ref="B27:B28"/>
    <mergeCell ref="B14:B15"/>
    <mergeCell ref="B12:B13"/>
    <mergeCell ref="B21:B24"/>
    <mergeCell ref="G2:I2"/>
    <mergeCell ref="B2:E2"/>
    <mergeCell ref="E4:E5"/>
    <mergeCell ref="E7:E8"/>
    <mergeCell ref="B29:B30"/>
    <mergeCell ref="E27:E28"/>
    <mergeCell ref="E29:E30"/>
    <mergeCell ref="E14:E15"/>
    <mergeCell ref="E9:E11"/>
    <mergeCell ref="E18:E20"/>
    <mergeCell ref="E25:E26"/>
    <mergeCell ref="E12:E13"/>
    <mergeCell ref="E21:E24"/>
  </mergeCells>
  <hyperlinks>
    <hyperlink ref="B4:B5" location="'Planeación y D Estratégico'!A1" display="Planeación y Direccionamiento Estratégico"/>
    <hyperlink ref="B6" location="'G. Comunicaciones'!A1" display="Gestión de Comunicaciones"/>
    <hyperlink ref="B7:B8" location="'Explotación JSA Chance'!A1" display="Explotación JSA Apuestas Permanentes"/>
    <hyperlink ref="B9:B11" location="'Explotación JSA Loterías'!A1" display="Explotación JSA Loterías"/>
    <hyperlink ref="B12" location="'Recaudo'!A1" display="Gestión de Recaudo"/>
    <hyperlink ref="B14:B15" location="'Control, Ins y Fisca'!A1" display="Control, Inspección y Fiscalización"/>
    <hyperlink ref="B16" location="'Atención al cliente'!A1" display="Atención y Servicio al Cliente"/>
    <hyperlink ref="B17" location="'G TH'!A1" display="Gestión de Talento Humano"/>
    <hyperlink ref="B18:B20" location="'G. Financiera'!A1" display="Gestión Financiera y Contable"/>
    <hyperlink ref="B21:B23" location="'Gestión ByS'!A1" display="Gestión de Bienes y Servicios"/>
    <hyperlink ref="B25:B26" location="'G. Documental'!A1" display="Gestión Documental"/>
    <hyperlink ref="B27:B28" location="'G. TIC'!A1" display="Gestión de las Tecnologías y la Información"/>
    <hyperlink ref="B29:B30" location="'G Jurídica'!A1" display="Gestión Jurídica"/>
    <hyperlink ref="B31" location="'Evaluación Independiente G'!A1" display="Evaluación Independiente y Control a la Gestión"/>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D14" sqref="D14"/>
    </sheetView>
  </sheetViews>
  <sheetFormatPr baseColWidth="10" defaultColWidth="11.44140625" defaultRowHeight="14.4" x14ac:dyDescent="0.3"/>
  <cols>
    <col min="3" max="3" width="11.5546875" style="12"/>
  </cols>
  <sheetData>
    <row r="1" spans="1:11" ht="28.8" x14ac:dyDescent="0.3">
      <c r="A1" s="8" t="s">
        <v>3</v>
      </c>
      <c r="B1" s="8" t="s">
        <v>4</v>
      </c>
      <c r="C1" s="8"/>
      <c r="D1" s="8" t="s">
        <v>150</v>
      </c>
      <c r="F1" s="22" t="s">
        <v>3</v>
      </c>
      <c r="G1" s="22" t="s">
        <v>151</v>
      </c>
      <c r="H1" s="8" t="s">
        <v>4</v>
      </c>
      <c r="I1" s="22" t="s">
        <v>151</v>
      </c>
      <c r="J1" s="8" t="s">
        <v>150</v>
      </c>
      <c r="K1" s="22" t="s">
        <v>151</v>
      </c>
    </row>
    <row r="2" spans="1:11" ht="28.8" x14ac:dyDescent="0.3">
      <c r="A2" s="7" t="s">
        <v>19</v>
      </c>
      <c r="B2" s="7" t="s">
        <v>20</v>
      </c>
      <c r="C2" s="7" t="str">
        <f t="shared" ref="C2:C26" si="0">+A2&amp;B2</f>
        <v>Muy bajaLeve</v>
      </c>
      <c r="D2" s="11" t="s">
        <v>152</v>
      </c>
      <c r="F2" s="23" t="s">
        <v>19</v>
      </c>
      <c r="G2" s="24">
        <v>0.2</v>
      </c>
      <c r="H2" s="23" t="s">
        <v>20</v>
      </c>
      <c r="I2" s="24">
        <v>0.2</v>
      </c>
      <c r="J2" s="23" t="s">
        <v>152</v>
      </c>
    </row>
    <row r="3" spans="1:11" ht="28.8" x14ac:dyDescent="0.3">
      <c r="A3" s="7" t="s">
        <v>19</v>
      </c>
      <c r="B3" s="7" t="s">
        <v>36</v>
      </c>
      <c r="C3" s="7" t="str">
        <f t="shared" si="0"/>
        <v>Muy bajaMenor</v>
      </c>
      <c r="D3" s="11" t="s">
        <v>152</v>
      </c>
      <c r="F3" s="7" t="s">
        <v>35</v>
      </c>
      <c r="G3" s="25">
        <v>0.4</v>
      </c>
      <c r="H3" s="10" t="s">
        <v>36</v>
      </c>
      <c r="I3" s="25">
        <v>0.4</v>
      </c>
      <c r="J3" s="10" t="s">
        <v>153</v>
      </c>
    </row>
    <row r="4" spans="1:11" ht="43.2" x14ac:dyDescent="0.3">
      <c r="A4" s="7" t="s">
        <v>19</v>
      </c>
      <c r="B4" s="7" t="s">
        <v>53</v>
      </c>
      <c r="C4" s="7" t="str">
        <f t="shared" si="0"/>
        <v>Muy bajaModerado</v>
      </c>
      <c r="D4" s="11" t="s">
        <v>53</v>
      </c>
      <c r="F4" s="7" t="s">
        <v>52</v>
      </c>
      <c r="G4" s="25">
        <v>0.6</v>
      </c>
      <c r="H4" s="10" t="s">
        <v>53</v>
      </c>
      <c r="I4" s="25">
        <v>0.6</v>
      </c>
      <c r="J4" s="10" t="s">
        <v>53</v>
      </c>
    </row>
    <row r="5" spans="1:11" ht="28.8" x14ac:dyDescent="0.3">
      <c r="A5" s="7" t="s">
        <v>19</v>
      </c>
      <c r="B5" s="7" t="s">
        <v>66</v>
      </c>
      <c r="C5" s="7" t="str">
        <f t="shared" si="0"/>
        <v>Muy bajaMayor</v>
      </c>
      <c r="D5" s="11" t="s">
        <v>153</v>
      </c>
      <c r="F5" s="7" t="s">
        <v>65</v>
      </c>
      <c r="G5" s="24">
        <v>0.8</v>
      </c>
      <c r="H5" s="23" t="s">
        <v>66</v>
      </c>
      <c r="I5" s="24">
        <v>0.8</v>
      </c>
      <c r="J5" s="23" t="s">
        <v>152</v>
      </c>
    </row>
    <row r="6" spans="1:11" ht="43.2" x14ac:dyDescent="0.3">
      <c r="A6" s="7" t="s">
        <v>19</v>
      </c>
      <c r="B6" s="7" t="s">
        <v>79</v>
      </c>
      <c r="C6" s="7" t="str">
        <f t="shared" si="0"/>
        <v>Muy bajaCatastrófico</v>
      </c>
      <c r="D6" s="11" t="s">
        <v>154</v>
      </c>
      <c r="F6" s="7" t="s">
        <v>78</v>
      </c>
      <c r="G6" s="24">
        <v>1</v>
      </c>
      <c r="H6" s="23" t="s">
        <v>79</v>
      </c>
      <c r="I6" s="24">
        <v>1</v>
      </c>
    </row>
    <row r="7" spans="1:11" x14ac:dyDescent="0.3">
      <c r="A7" s="7" t="s">
        <v>35</v>
      </c>
      <c r="B7" s="7" t="s">
        <v>20</v>
      </c>
      <c r="C7" s="7" t="str">
        <f t="shared" si="0"/>
        <v>BajaLeve</v>
      </c>
      <c r="D7" s="11" t="s">
        <v>152</v>
      </c>
    </row>
    <row r="8" spans="1:11" x14ac:dyDescent="0.3">
      <c r="A8" s="7" t="s">
        <v>35</v>
      </c>
      <c r="B8" s="7" t="s">
        <v>36</v>
      </c>
      <c r="C8" s="7" t="str">
        <f t="shared" si="0"/>
        <v>BajaMenor</v>
      </c>
      <c r="D8" s="11" t="s">
        <v>53</v>
      </c>
    </row>
    <row r="9" spans="1:11" ht="28.8" x14ac:dyDescent="0.3">
      <c r="A9" s="7" t="s">
        <v>35</v>
      </c>
      <c r="B9" s="7" t="s">
        <v>53</v>
      </c>
      <c r="C9" s="7" t="str">
        <f t="shared" si="0"/>
        <v>BajaModerado</v>
      </c>
      <c r="D9" s="11" t="s">
        <v>53</v>
      </c>
    </row>
    <row r="10" spans="1:11" x14ac:dyDescent="0.3">
      <c r="A10" s="7" t="s">
        <v>35</v>
      </c>
      <c r="B10" s="7" t="s">
        <v>66</v>
      </c>
      <c r="C10" s="7" t="str">
        <f t="shared" si="0"/>
        <v>BajaMayor</v>
      </c>
      <c r="D10" s="11" t="s">
        <v>153</v>
      </c>
    </row>
    <row r="11" spans="1:11" ht="28.8" x14ac:dyDescent="0.3">
      <c r="A11" s="7" t="s">
        <v>35</v>
      </c>
      <c r="B11" s="7" t="s">
        <v>79</v>
      </c>
      <c r="C11" s="7" t="str">
        <f t="shared" si="0"/>
        <v>BajaCatastrófico</v>
      </c>
      <c r="D11" s="11" t="s">
        <v>154</v>
      </c>
    </row>
    <row r="12" spans="1:11" x14ac:dyDescent="0.3">
      <c r="A12" s="7" t="s">
        <v>52</v>
      </c>
      <c r="B12" s="7" t="s">
        <v>20</v>
      </c>
      <c r="C12" s="7" t="str">
        <f t="shared" si="0"/>
        <v>MediaLeve</v>
      </c>
      <c r="D12" s="11" t="s">
        <v>53</v>
      </c>
    </row>
    <row r="13" spans="1:11" x14ac:dyDescent="0.3">
      <c r="A13" s="7" t="s">
        <v>52</v>
      </c>
      <c r="B13" s="7" t="s">
        <v>36</v>
      </c>
      <c r="C13" s="7" t="str">
        <f t="shared" si="0"/>
        <v>MediaMenor</v>
      </c>
      <c r="D13" s="11" t="s">
        <v>53</v>
      </c>
    </row>
    <row r="14" spans="1:11" ht="28.8" x14ac:dyDescent="0.3">
      <c r="A14" s="7" t="s">
        <v>52</v>
      </c>
      <c r="B14" s="7" t="s">
        <v>53</v>
      </c>
      <c r="C14" s="7" t="str">
        <f t="shared" si="0"/>
        <v>MediaModerado</v>
      </c>
      <c r="D14" s="11" t="s">
        <v>53</v>
      </c>
    </row>
    <row r="15" spans="1:11" x14ac:dyDescent="0.3">
      <c r="A15" s="7" t="s">
        <v>52</v>
      </c>
      <c r="B15" s="7" t="s">
        <v>66</v>
      </c>
      <c r="C15" s="7" t="str">
        <f t="shared" si="0"/>
        <v>MediaMayor</v>
      </c>
      <c r="D15" s="11" t="s">
        <v>153</v>
      </c>
    </row>
    <row r="16" spans="1:11" ht="28.8" x14ac:dyDescent="0.3">
      <c r="A16" s="7" t="s">
        <v>52</v>
      </c>
      <c r="B16" s="7" t="s">
        <v>79</v>
      </c>
      <c r="C16" s="7" t="str">
        <f t="shared" si="0"/>
        <v>MediaCatastrófico</v>
      </c>
      <c r="D16" s="11" t="s">
        <v>154</v>
      </c>
    </row>
    <row r="17" spans="1:4" x14ac:dyDescent="0.3">
      <c r="A17" s="7" t="s">
        <v>65</v>
      </c>
      <c r="B17" s="7" t="s">
        <v>20</v>
      </c>
      <c r="C17" s="7" t="str">
        <f t="shared" si="0"/>
        <v>AltaLeve</v>
      </c>
      <c r="D17" s="11" t="s">
        <v>53</v>
      </c>
    </row>
    <row r="18" spans="1:4" x14ac:dyDescent="0.3">
      <c r="A18" s="7" t="s">
        <v>65</v>
      </c>
      <c r="B18" s="7" t="s">
        <v>36</v>
      </c>
      <c r="C18" s="7" t="str">
        <f t="shared" si="0"/>
        <v>AltaMenor</v>
      </c>
      <c r="D18" s="11" t="s">
        <v>53</v>
      </c>
    </row>
    <row r="19" spans="1:4" ht="28.8" x14ac:dyDescent="0.3">
      <c r="A19" s="7" t="s">
        <v>65</v>
      </c>
      <c r="B19" s="7" t="s">
        <v>53</v>
      </c>
      <c r="C19" s="7" t="str">
        <f t="shared" si="0"/>
        <v>AltaModerado</v>
      </c>
      <c r="D19" s="11" t="s">
        <v>153</v>
      </c>
    </row>
    <row r="20" spans="1:4" x14ac:dyDescent="0.3">
      <c r="A20" s="7" t="s">
        <v>65</v>
      </c>
      <c r="B20" s="7" t="s">
        <v>66</v>
      </c>
      <c r="C20" s="7" t="str">
        <f t="shared" si="0"/>
        <v>AltaMayor</v>
      </c>
      <c r="D20" s="11" t="s">
        <v>153</v>
      </c>
    </row>
    <row r="21" spans="1:4" ht="28.8" x14ac:dyDescent="0.3">
      <c r="A21" s="7" t="s">
        <v>65</v>
      </c>
      <c r="B21" s="7" t="s">
        <v>79</v>
      </c>
      <c r="C21" s="7" t="str">
        <f t="shared" si="0"/>
        <v>AltaCatastrófico</v>
      </c>
      <c r="D21" s="11" t="s">
        <v>154</v>
      </c>
    </row>
    <row r="22" spans="1:4" ht="28.8" x14ac:dyDescent="0.3">
      <c r="A22" s="7" t="s">
        <v>78</v>
      </c>
      <c r="B22" s="7" t="s">
        <v>20</v>
      </c>
      <c r="C22" s="7" t="str">
        <f t="shared" si="0"/>
        <v>Muy altaLeve</v>
      </c>
      <c r="D22" s="11" t="s">
        <v>153</v>
      </c>
    </row>
    <row r="23" spans="1:4" ht="28.8" x14ac:dyDescent="0.3">
      <c r="A23" s="7" t="s">
        <v>78</v>
      </c>
      <c r="B23" s="7" t="s">
        <v>36</v>
      </c>
      <c r="C23" s="7" t="str">
        <f t="shared" si="0"/>
        <v>Muy altaMenor</v>
      </c>
      <c r="D23" s="11" t="s">
        <v>153</v>
      </c>
    </row>
    <row r="24" spans="1:4" ht="43.2" x14ac:dyDescent="0.3">
      <c r="A24" s="7" t="s">
        <v>78</v>
      </c>
      <c r="B24" s="7" t="s">
        <v>53</v>
      </c>
      <c r="C24" s="7" t="str">
        <f t="shared" si="0"/>
        <v>Muy altaModerado</v>
      </c>
      <c r="D24" s="11" t="s">
        <v>153</v>
      </c>
    </row>
    <row r="25" spans="1:4" ht="28.8" x14ac:dyDescent="0.3">
      <c r="A25" s="7" t="s">
        <v>78</v>
      </c>
      <c r="B25" s="7" t="s">
        <v>66</v>
      </c>
      <c r="C25" s="7" t="str">
        <f t="shared" si="0"/>
        <v>Muy altaMayor</v>
      </c>
      <c r="D25" s="11" t="s">
        <v>153</v>
      </c>
    </row>
    <row r="26" spans="1:4" ht="52.95" customHeight="1" x14ac:dyDescent="0.3">
      <c r="A26" s="7" t="s">
        <v>78</v>
      </c>
      <c r="B26" s="7" t="s">
        <v>79</v>
      </c>
      <c r="C26" s="7" t="str">
        <f t="shared" si="0"/>
        <v>Muy altaCatastrófico</v>
      </c>
      <c r="D26" s="11" t="s">
        <v>154</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34"/>
  <sheetViews>
    <sheetView zoomScale="70" zoomScaleNormal="70" workbookViewId="0">
      <pane ySplit="3" topLeftCell="A4" activePane="bottomLeft" state="frozen"/>
      <selection activeCell="G4" sqref="G4:G13"/>
      <selection pane="bottomLeft" activeCell="A4" sqref="A4:A5"/>
    </sheetView>
  </sheetViews>
  <sheetFormatPr baseColWidth="10" defaultColWidth="11.44140625" defaultRowHeight="14.4"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6.44140625" style="2" customWidth="1"/>
    <col min="20" max="20" width="17.6640625" style="2" customWidth="1"/>
    <col min="21" max="21" width="6.664062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5.88671875" style="2" customWidth="1"/>
    <col min="29" max="29" width="28" style="2" customWidth="1"/>
    <col min="30" max="30" width="86.33203125" style="2" customWidth="1"/>
    <col min="31" max="31" width="10" style="2"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32"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33" customWidth="1"/>
    <col min="58" max="58" width="50.109375" style="1" customWidth="1"/>
    <col min="59" max="59" width="14.88671875" style="1" customWidth="1"/>
    <col min="60" max="60" width="58.109375" style="1" customWidth="1"/>
    <col min="61" max="61" width="14.88671875" style="1" customWidth="1"/>
    <col min="62" max="62" width="42.1093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8.7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157"/>
      <c r="AV1" s="375" t="s">
        <v>158</v>
      </c>
      <c r="AW1" s="375"/>
      <c r="AX1" s="375"/>
      <c r="AY1" s="371" t="s">
        <v>159</v>
      </c>
      <c r="AZ1" s="371"/>
      <c r="BA1" s="371"/>
      <c r="BB1" s="371"/>
      <c r="BC1" s="371"/>
      <c r="BD1" s="371"/>
      <c r="BE1" s="371"/>
      <c r="BF1" s="371"/>
      <c r="BG1" s="371"/>
      <c r="BH1" s="371"/>
      <c r="BI1" s="371"/>
      <c r="BJ1" s="371"/>
    </row>
    <row r="2" spans="1:62" ht="18"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72"/>
    </row>
    <row r="3" spans="1:62" s="21" customFormat="1" ht="33.75" customHeight="1" x14ac:dyDescent="0.3">
      <c r="A3" s="49" t="s">
        <v>171</v>
      </c>
      <c r="B3" s="165" t="s">
        <v>125</v>
      </c>
      <c r="C3" s="165" t="s">
        <v>6</v>
      </c>
      <c r="D3" s="165" t="s">
        <v>1</v>
      </c>
      <c r="E3" s="165" t="s">
        <v>2</v>
      </c>
      <c r="F3" s="165" t="s">
        <v>172</v>
      </c>
      <c r="G3" s="358" t="s">
        <v>173</v>
      </c>
      <c r="H3" s="358"/>
      <c r="I3" s="165" t="s">
        <v>174</v>
      </c>
      <c r="J3" s="165" t="s">
        <v>16</v>
      </c>
      <c r="K3" s="165" t="s">
        <v>175</v>
      </c>
      <c r="L3" s="165" t="s">
        <v>176</v>
      </c>
      <c r="M3" s="165" t="s">
        <v>13</v>
      </c>
      <c r="N3" s="165" t="s">
        <v>151</v>
      </c>
      <c r="O3" s="165" t="s">
        <v>14</v>
      </c>
      <c r="P3" s="165" t="s">
        <v>151</v>
      </c>
      <c r="Q3" s="165" t="s">
        <v>15</v>
      </c>
      <c r="R3" s="165" t="s">
        <v>151</v>
      </c>
      <c r="S3" s="165" t="s">
        <v>177</v>
      </c>
      <c r="T3" s="165" t="s">
        <v>11</v>
      </c>
      <c r="U3" s="26" t="s">
        <v>178</v>
      </c>
      <c r="V3" s="20" t="s">
        <v>179</v>
      </c>
      <c r="W3" s="26" t="s">
        <v>151</v>
      </c>
      <c r="X3" s="20" t="s">
        <v>180</v>
      </c>
      <c r="Y3" s="26" t="s">
        <v>151</v>
      </c>
      <c r="Z3" s="20" t="s">
        <v>181</v>
      </c>
      <c r="AA3" s="20" t="s">
        <v>151</v>
      </c>
      <c r="AB3" s="20" t="s">
        <v>182</v>
      </c>
      <c r="AC3" s="359"/>
      <c r="AD3" s="359"/>
      <c r="AE3" s="158" t="s">
        <v>5</v>
      </c>
      <c r="AF3" s="29" t="s">
        <v>183</v>
      </c>
      <c r="AG3" s="158" t="s">
        <v>184</v>
      </c>
      <c r="AH3" s="158" t="s">
        <v>183</v>
      </c>
      <c r="AI3" s="359"/>
      <c r="AJ3" s="158" t="s">
        <v>185</v>
      </c>
      <c r="AK3" s="359" t="s">
        <v>186</v>
      </c>
      <c r="AL3" s="359"/>
      <c r="AM3" s="359" t="s">
        <v>7</v>
      </c>
      <c r="AN3" s="359"/>
      <c r="AO3" s="359" t="s">
        <v>8</v>
      </c>
      <c r="AP3" s="359"/>
      <c r="AQ3" s="158" t="s">
        <v>187</v>
      </c>
      <c r="AR3" s="359" t="s">
        <v>127</v>
      </c>
      <c r="AS3" s="359"/>
      <c r="AT3" s="158" t="s">
        <v>188</v>
      </c>
      <c r="AU3" s="359"/>
      <c r="AV3" s="359"/>
      <c r="AW3" s="359"/>
      <c r="AX3" s="359"/>
      <c r="AY3" s="373"/>
      <c r="AZ3" s="373"/>
      <c r="BA3" s="373"/>
      <c r="BB3" s="373"/>
      <c r="BC3" s="373"/>
      <c r="BD3" s="373"/>
      <c r="BE3" s="156" t="s">
        <v>189</v>
      </c>
      <c r="BF3" s="156" t="s">
        <v>190</v>
      </c>
      <c r="BG3" s="156" t="s">
        <v>189</v>
      </c>
      <c r="BH3" s="156" t="s">
        <v>190</v>
      </c>
      <c r="BI3" s="156" t="s">
        <v>189</v>
      </c>
      <c r="BJ3" s="156" t="s">
        <v>190</v>
      </c>
    </row>
    <row r="4" spans="1:62" ht="148.19999999999999" customHeight="1" x14ac:dyDescent="0.3">
      <c r="A4" s="347" t="s">
        <v>191</v>
      </c>
      <c r="B4" s="349" t="s">
        <v>106</v>
      </c>
      <c r="C4" s="349" t="s">
        <v>67</v>
      </c>
      <c r="D4" s="349" t="s">
        <v>12</v>
      </c>
      <c r="E4" s="349" t="s">
        <v>34</v>
      </c>
      <c r="F4" s="351" t="s">
        <v>192</v>
      </c>
      <c r="G4" s="349" t="s">
        <v>193</v>
      </c>
      <c r="H4" s="349" t="s">
        <v>194</v>
      </c>
      <c r="I4" s="351" t="s">
        <v>195</v>
      </c>
      <c r="J4" s="349" t="s">
        <v>86</v>
      </c>
      <c r="K4" s="349">
        <v>2</v>
      </c>
      <c r="L4" s="353">
        <f>IF(J4="Diaria",+(K4/360),IF(J4="Mensual",+(K4/12),IF(J4="Bimestral",+(K4/6),IF(J4="Trimestral",+(K4/4),IF(J4="Semestral",+(K4/2),IF(J4="Anual",+(K4/1),""))))))</f>
        <v>0.5</v>
      </c>
      <c r="M4" s="349" t="s">
        <v>29</v>
      </c>
      <c r="N4" s="34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49" t="s">
        <v>46</v>
      </c>
      <c r="P4" s="34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49" t="s">
        <v>70</v>
      </c>
      <c r="R4" s="34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43" t="s">
        <v>57</v>
      </c>
      <c r="T4" s="343" t="s">
        <v>70</v>
      </c>
      <c r="U4" s="343">
        <f>+MAX(N4,P4,R4)</f>
        <v>0.4</v>
      </c>
      <c r="V4" s="339" t="str">
        <f>IF(L4&lt;=20%,"Muy baja",IF(L4&lt;=40%,"Baja",IF(L4&lt;=60%,"Media",IF(L4&lt;=80%,"Alta",IF(L4&lt;=100%,"Muy alta",IF(L4&gt;=100%,"Muy alta",""))))))</f>
        <v>Media</v>
      </c>
      <c r="W4" s="341">
        <f>+IFERROR(VLOOKUP(V4,Fórmula!$F$1:$G$6,2,FALSE),"")</f>
        <v>0.6</v>
      </c>
      <c r="X4" s="339" t="str">
        <f>IF(U4=20%,"Leve",IF(U4=40%,"Menor",IF(U4=60%,"Moderado",IF(U4=80%,"Mayor",IF(U4=100%,"Catastrófico","")))))</f>
        <v>Menor</v>
      </c>
      <c r="Y4" s="341">
        <f>+IFERROR(VLOOKUP(X4,Fórmula!$H$1:$I$6,2,FALSE),"")</f>
        <v>0.4</v>
      </c>
      <c r="Z4" s="343" t="str">
        <f>+IFERROR(VLOOKUP(V4&amp;X4,Fórmula!$C$2:$D$26,2,FALSE),"")</f>
        <v>Moderado</v>
      </c>
      <c r="AA4" s="341">
        <f>IF(Z4="Bajo",25%,IF(Z4="Moderado",50%,IF(Z4="Alto",75%,IF(Z4="Extremo",100%,""))))</f>
        <v>0.5</v>
      </c>
      <c r="AB4" s="345" t="s">
        <v>196</v>
      </c>
      <c r="AC4" s="72" t="s">
        <v>197</v>
      </c>
      <c r="AD4" s="72" t="s">
        <v>198</v>
      </c>
      <c r="AE4" s="72" t="s">
        <v>37</v>
      </c>
      <c r="AF4" s="30">
        <f>IF(AE4="Preventivo",25%,IF(AE4="Detectivo",15%,IF(AE4="Correctivo",10%,"")))</f>
        <v>0.15</v>
      </c>
      <c r="AG4" s="153" t="s">
        <v>199</v>
      </c>
      <c r="AH4" s="30">
        <f>IF(AG4="Manual",15%,IF(AG4="Automático",25%,""))</f>
        <v>0.15</v>
      </c>
      <c r="AI4" s="30">
        <f>+AH4+AF4</f>
        <v>0.3</v>
      </c>
      <c r="AJ4" s="153" t="s">
        <v>200</v>
      </c>
      <c r="AK4" s="150" t="s">
        <v>191</v>
      </c>
      <c r="AL4" s="72" t="s">
        <v>201</v>
      </c>
      <c r="AM4" s="150" t="s">
        <v>23</v>
      </c>
      <c r="AN4" s="153" t="s">
        <v>202</v>
      </c>
      <c r="AO4" s="153" t="s">
        <v>24</v>
      </c>
      <c r="AP4" s="153" t="s">
        <v>86</v>
      </c>
      <c r="AQ4" s="153" t="s">
        <v>203</v>
      </c>
      <c r="AR4" s="153" t="s">
        <v>204</v>
      </c>
      <c r="AS4" s="153" t="s">
        <v>205</v>
      </c>
      <c r="AT4" s="153" t="s">
        <v>206</v>
      </c>
      <c r="AU4" s="153">
        <f>+AA4*AI4</f>
        <v>0.15</v>
      </c>
      <c r="AV4" s="171">
        <f>+AA4-AU4</f>
        <v>0.35</v>
      </c>
      <c r="AW4" s="343" t="str">
        <f>+IF(C4="Corrupción","Moderado",IF(AV5&lt;=25%,"Bajo",IF(AV5&lt;=50%,"Moderado",IF(AV5&lt;=75%,"Alto",IF(AV5&gt;75%,"Extremo","")))))</f>
        <v>Bajo</v>
      </c>
      <c r="AX4" s="343" t="s">
        <v>41</v>
      </c>
      <c r="AY4" s="16">
        <v>1</v>
      </c>
      <c r="AZ4" s="17" t="s">
        <v>207</v>
      </c>
      <c r="BA4" s="174" t="str">
        <f>+AS4</f>
        <v>Profesional de Planeación
Comité Institucional de Gestión y Desempeño</v>
      </c>
      <c r="BB4" s="33">
        <v>44286</v>
      </c>
      <c r="BC4" s="33">
        <v>44561</v>
      </c>
      <c r="BD4" s="153" t="str">
        <f t="shared" ref="BD4:BD8" si="0">+AQ4</f>
        <v>Cuadro de mando de indicadores
Acta Comité Institucional de Gestión y Desempeño</v>
      </c>
      <c r="BE4" s="132">
        <v>44439</v>
      </c>
      <c r="BF4" s="136" t="s">
        <v>208</v>
      </c>
      <c r="BG4" s="35">
        <v>44500</v>
      </c>
      <c r="BH4" s="136" t="s">
        <v>209</v>
      </c>
      <c r="BI4" s="35">
        <v>44561</v>
      </c>
      <c r="BJ4" s="35"/>
    </row>
    <row r="5" spans="1:62" ht="162.75" customHeight="1" x14ac:dyDescent="0.3">
      <c r="A5" s="348"/>
      <c r="B5" s="350"/>
      <c r="C5" s="350"/>
      <c r="D5" s="350"/>
      <c r="E5" s="350"/>
      <c r="F5" s="352"/>
      <c r="G5" s="350"/>
      <c r="H5" s="350"/>
      <c r="I5" s="352"/>
      <c r="J5" s="350"/>
      <c r="K5" s="350"/>
      <c r="L5" s="354"/>
      <c r="M5" s="350"/>
      <c r="N5" s="350"/>
      <c r="O5" s="350"/>
      <c r="P5" s="350"/>
      <c r="Q5" s="350"/>
      <c r="R5" s="350"/>
      <c r="S5" s="344"/>
      <c r="T5" s="344"/>
      <c r="U5" s="344"/>
      <c r="V5" s="340"/>
      <c r="W5" s="342"/>
      <c r="X5" s="340"/>
      <c r="Y5" s="342"/>
      <c r="Z5" s="344"/>
      <c r="AA5" s="342"/>
      <c r="AB5" s="346"/>
      <c r="AC5" s="38" t="s">
        <v>210</v>
      </c>
      <c r="AD5" s="38" t="s">
        <v>211</v>
      </c>
      <c r="AE5" s="38" t="s">
        <v>54</v>
      </c>
      <c r="AF5" s="47">
        <f>IF(AE5="Preventivo",25%,IF(AE5="Detectivo",15%,IF(AE5="Correctivo",10%,"")))</f>
        <v>0.25</v>
      </c>
      <c r="AG5" s="155" t="s">
        <v>199</v>
      </c>
      <c r="AH5" s="47">
        <f t="shared" ref="AH5:AH8" si="1">IF(AG5="Manual",15%,IF(AG5="Automático",25%,""))</f>
        <v>0.15</v>
      </c>
      <c r="AI5" s="47">
        <f t="shared" ref="AI5:AI10" si="2">+AH5+AF5</f>
        <v>0.4</v>
      </c>
      <c r="AJ5" s="155" t="s">
        <v>200</v>
      </c>
      <c r="AK5" s="152" t="s">
        <v>191</v>
      </c>
      <c r="AL5" s="38" t="s">
        <v>212</v>
      </c>
      <c r="AM5" s="152" t="s">
        <v>23</v>
      </c>
      <c r="AN5" s="155" t="s">
        <v>213</v>
      </c>
      <c r="AO5" s="155" t="s">
        <v>24</v>
      </c>
      <c r="AP5" s="155" t="s">
        <v>96</v>
      </c>
      <c r="AQ5" s="155" t="s">
        <v>214</v>
      </c>
      <c r="AR5" s="155" t="s">
        <v>204</v>
      </c>
      <c r="AS5" s="155" t="s">
        <v>215</v>
      </c>
      <c r="AT5" s="155" t="s">
        <v>206</v>
      </c>
      <c r="AU5" s="155">
        <f>+AV4*AI5</f>
        <v>0.13999999999999999</v>
      </c>
      <c r="AV5" s="172">
        <f>+AV4-AU5</f>
        <v>0.21</v>
      </c>
      <c r="AW5" s="344"/>
      <c r="AX5" s="344"/>
      <c r="AY5" s="170">
        <v>2</v>
      </c>
      <c r="AZ5" s="14" t="s">
        <v>216</v>
      </c>
      <c r="BA5" s="57" t="str">
        <f>+AS5</f>
        <v>Profesional de Planeación
Líderes y facilitadores de proceso</v>
      </c>
      <c r="BB5" s="34">
        <v>44197</v>
      </c>
      <c r="BC5" s="34">
        <v>44561</v>
      </c>
      <c r="BD5" s="57" t="s">
        <v>217</v>
      </c>
      <c r="BE5" s="132">
        <v>44439</v>
      </c>
      <c r="BF5" s="134" t="s">
        <v>218</v>
      </c>
      <c r="BG5" s="35">
        <v>44500</v>
      </c>
      <c r="BH5" s="134" t="s">
        <v>219</v>
      </c>
      <c r="BI5" s="35">
        <v>44561</v>
      </c>
      <c r="BJ5" s="48"/>
    </row>
    <row r="6" spans="1:62" ht="183" customHeight="1" x14ac:dyDescent="0.3">
      <c r="A6" s="347" t="s">
        <v>191</v>
      </c>
      <c r="B6" s="349" t="s">
        <v>106</v>
      </c>
      <c r="C6" s="349" t="s">
        <v>33</v>
      </c>
      <c r="D6" s="349" t="s">
        <v>33</v>
      </c>
      <c r="E6" s="349" t="s">
        <v>34</v>
      </c>
      <c r="F6" s="351" t="s">
        <v>220</v>
      </c>
      <c r="G6" s="349" t="s">
        <v>221</v>
      </c>
      <c r="H6" s="349" t="s">
        <v>222</v>
      </c>
      <c r="I6" s="351" t="s">
        <v>223</v>
      </c>
      <c r="J6" s="349" t="s">
        <v>63</v>
      </c>
      <c r="K6" s="349">
        <v>3</v>
      </c>
      <c r="L6" s="353">
        <f>IF(J6="Diaria",+(K6/360),IF(J6="Mensual",+(K6/12),IF(J6="Bimestral",+(K6/6),IF(J6="Trimestral",+(K6/4),IF(J6="Semestral",+(K6/2),IF(J6="Anual",+(K6/1),""))))))</f>
        <v>0.25</v>
      </c>
      <c r="M6" s="349" t="s">
        <v>45</v>
      </c>
      <c r="N6" s="349">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349" t="s">
        <v>46</v>
      </c>
      <c r="P6" s="349">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349" t="s">
        <v>70</v>
      </c>
      <c r="R6" s="349">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43" t="s">
        <v>57</v>
      </c>
      <c r="T6" s="343" t="s">
        <v>43</v>
      </c>
      <c r="U6" s="343">
        <f>+MAX(N6,P6,R6)</f>
        <v>0.4</v>
      </c>
      <c r="V6" s="339" t="str">
        <f>IF(L6&lt;=20%,"Muy baja",IF(L6&lt;=40%,"Baja",IF(L6&lt;=60%,"Media",IF(L6&lt;=80%,"Alta",IF(L6&lt;=100%,"Muy alta",IF(L6&gt;=100%,"Muy alta",""))))))</f>
        <v>Baja</v>
      </c>
      <c r="W6" s="341">
        <f>+IFERROR(VLOOKUP(V6,Fórmula!$F$1:$G$6,2,FALSE),"")</f>
        <v>0.4</v>
      </c>
      <c r="X6" s="339" t="str">
        <f>IF(U6=20%,"Leve",IF(U6=40%,"Menor",IF(U6=60%,"Moderado",IF(U6=80%,"Mayor",IF(U6=100%,"Catastrófico","")))))</f>
        <v>Menor</v>
      </c>
      <c r="Y6" s="341">
        <f>+IFERROR(VLOOKUP(X6,Fórmula!$H$1:$I$6,2,FALSE),"")</f>
        <v>0.4</v>
      </c>
      <c r="Z6" s="343" t="str">
        <f>+IFERROR(VLOOKUP(V6&amp;X6,Fórmula!$C$2:$D$26,2,FALSE),"")</f>
        <v>Moderado</v>
      </c>
      <c r="AA6" s="341">
        <f>IF(Z6="Bajo",25%,IF(Z6="Moderado",50%,IF(Z6="Alto",75%,IF(Z6="Extremo",100%,""))))</f>
        <v>0.5</v>
      </c>
      <c r="AB6" s="345" t="s">
        <v>224</v>
      </c>
      <c r="AC6" s="72" t="s">
        <v>197</v>
      </c>
      <c r="AD6" s="72" t="s">
        <v>225</v>
      </c>
      <c r="AE6" s="72" t="s">
        <v>37</v>
      </c>
      <c r="AF6" s="30">
        <f>IF(AE6="Preventivo",25%,IF(AE6="Detectivo",15%,IF(AE6="Correctivo",10%,"")))</f>
        <v>0.15</v>
      </c>
      <c r="AG6" s="153" t="s">
        <v>199</v>
      </c>
      <c r="AH6" s="30">
        <f t="shared" si="1"/>
        <v>0.15</v>
      </c>
      <c r="AI6" s="30">
        <f>+AH6+AF6</f>
        <v>0.3</v>
      </c>
      <c r="AJ6" s="153" t="s">
        <v>200</v>
      </c>
      <c r="AK6" s="150" t="s">
        <v>191</v>
      </c>
      <c r="AL6" s="72" t="s">
        <v>226</v>
      </c>
      <c r="AM6" s="150" t="s">
        <v>23</v>
      </c>
      <c r="AN6" s="153" t="s">
        <v>202</v>
      </c>
      <c r="AO6" s="153" t="s">
        <v>24</v>
      </c>
      <c r="AP6" s="153" t="s">
        <v>86</v>
      </c>
      <c r="AQ6" s="153" t="s">
        <v>203</v>
      </c>
      <c r="AR6" s="153" t="s">
        <v>204</v>
      </c>
      <c r="AS6" s="153" t="s">
        <v>205</v>
      </c>
      <c r="AT6" s="153" t="s">
        <v>206</v>
      </c>
      <c r="AU6" s="153">
        <f>+AI6*AA6</f>
        <v>0.15</v>
      </c>
      <c r="AV6" s="171">
        <f>+AA6-AU6</f>
        <v>0.35</v>
      </c>
      <c r="AW6" s="343" t="str">
        <f>+IF(C6="Corrupción","Moderado",IF(AV7&lt;=25%,"Bajo",IF(AV7&lt;=50%,"Moderado",IF(AV7&lt;=75%,"Alto",IF(AV7&gt;75%,"Extremo","")))))</f>
        <v>Bajo</v>
      </c>
      <c r="AX6" s="343" t="s">
        <v>41</v>
      </c>
      <c r="AY6" s="16">
        <v>1</v>
      </c>
      <c r="AZ6" s="17" t="s">
        <v>227</v>
      </c>
      <c r="BA6" s="174" t="str">
        <f t="shared" ref="BA6:BA8" si="3">+AS6</f>
        <v>Profesional de Planeación
Comité Institucional de Gestión y Desempeño</v>
      </c>
      <c r="BB6" s="55">
        <v>44197</v>
      </c>
      <c r="BC6" s="34">
        <v>44561</v>
      </c>
      <c r="BD6" s="174" t="str">
        <f t="shared" si="0"/>
        <v>Cuadro de mando de indicadores
Acta Comité Institucional de Gestión y Desempeño</v>
      </c>
      <c r="BE6" s="132">
        <v>44439</v>
      </c>
      <c r="BF6" s="136" t="s">
        <v>228</v>
      </c>
      <c r="BG6" s="35">
        <v>44500</v>
      </c>
      <c r="BH6" s="135" t="s">
        <v>228</v>
      </c>
      <c r="BI6" s="35">
        <v>44561</v>
      </c>
      <c r="BJ6" s="35"/>
    </row>
    <row r="7" spans="1:62" ht="133.19999999999999" customHeight="1" x14ac:dyDescent="0.3">
      <c r="A7" s="348"/>
      <c r="B7" s="350"/>
      <c r="C7" s="350"/>
      <c r="D7" s="350"/>
      <c r="E7" s="350"/>
      <c r="F7" s="352"/>
      <c r="G7" s="350"/>
      <c r="H7" s="350"/>
      <c r="I7" s="352"/>
      <c r="J7" s="350"/>
      <c r="K7" s="350"/>
      <c r="L7" s="354"/>
      <c r="M7" s="350"/>
      <c r="N7" s="350"/>
      <c r="O7" s="350"/>
      <c r="P7" s="350"/>
      <c r="Q7" s="350"/>
      <c r="R7" s="350"/>
      <c r="S7" s="344"/>
      <c r="T7" s="344"/>
      <c r="U7" s="344"/>
      <c r="V7" s="340"/>
      <c r="W7" s="342"/>
      <c r="X7" s="340"/>
      <c r="Y7" s="342"/>
      <c r="Z7" s="344"/>
      <c r="AA7" s="342"/>
      <c r="AB7" s="346"/>
      <c r="AC7" s="38" t="s">
        <v>229</v>
      </c>
      <c r="AD7" s="38" t="s">
        <v>230</v>
      </c>
      <c r="AE7" s="38" t="s">
        <v>54</v>
      </c>
      <c r="AF7" s="47">
        <f t="shared" ref="AF7" si="4">IF(AE7="Preventivo",25%,IF(AE7="Detectivo",15%,IF(AE7="Correctivo",10%,"")))</f>
        <v>0.25</v>
      </c>
      <c r="AG7" s="155" t="s">
        <v>199</v>
      </c>
      <c r="AH7" s="47">
        <f t="shared" si="1"/>
        <v>0.15</v>
      </c>
      <c r="AI7" s="47">
        <f>+AH7+AF7</f>
        <v>0.4</v>
      </c>
      <c r="AJ7" s="155" t="s">
        <v>200</v>
      </c>
      <c r="AK7" s="152" t="s">
        <v>191</v>
      </c>
      <c r="AL7" s="38" t="s">
        <v>231</v>
      </c>
      <c r="AM7" s="152" t="s">
        <v>23</v>
      </c>
      <c r="AN7" s="155" t="s">
        <v>232</v>
      </c>
      <c r="AO7" s="155" t="s">
        <v>24</v>
      </c>
      <c r="AP7" s="155" t="s">
        <v>86</v>
      </c>
      <c r="AQ7" s="155" t="s">
        <v>233</v>
      </c>
      <c r="AR7" s="155" t="s">
        <v>204</v>
      </c>
      <c r="AS7" s="155" t="s">
        <v>234</v>
      </c>
      <c r="AT7" s="155" t="s">
        <v>206</v>
      </c>
      <c r="AU7" s="155">
        <f>+AV6*AI7</f>
        <v>0.13999999999999999</v>
      </c>
      <c r="AV7" s="172">
        <f>+AV6-AU7</f>
        <v>0.21</v>
      </c>
      <c r="AW7" s="344"/>
      <c r="AX7" s="344"/>
      <c r="AY7" s="170">
        <v>2</v>
      </c>
      <c r="AZ7" s="138" t="s">
        <v>235</v>
      </c>
      <c r="BA7" s="57" t="s">
        <v>236</v>
      </c>
      <c r="BB7" s="19">
        <v>44197</v>
      </c>
      <c r="BC7" s="19">
        <v>44500</v>
      </c>
      <c r="BD7" s="152" t="s">
        <v>237</v>
      </c>
      <c r="BE7" s="132">
        <v>44439</v>
      </c>
      <c r="BF7" s="134" t="s">
        <v>238</v>
      </c>
      <c r="BG7" s="35">
        <v>44500</v>
      </c>
      <c r="BH7" s="134" t="s">
        <v>239</v>
      </c>
      <c r="BI7" s="35">
        <v>44561</v>
      </c>
      <c r="BJ7" s="48"/>
    </row>
    <row r="8" spans="1:62" ht="283.95" customHeight="1" x14ac:dyDescent="0.3">
      <c r="A8" s="347" t="s">
        <v>240</v>
      </c>
      <c r="B8" s="349" t="s">
        <v>106</v>
      </c>
      <c r="C8" s="349" t="s">
        <v>67</v>
      </c>
      <c r="D8" s="349" t="s">
        <v>76</v>
      </c>
      <c r="E8" s="349" t="s">
        <v>34</v>
      </c>
      <c r="F8" s="351" t="s">
        <v>241</v>
      </c>
      <c r="G8" s="349" t="s">
        <v>242</v>
      </c>
      <c r="H8" s="349" t="s">
        <v>243</v>
      </c>
      <c r="I8" s="351" t="s">
        <v>244</v>
      </c>
      <c r="J8" s="349" t="s">
        <v>96</v>
      </c>
      <c r="K8" s="349">
        <v>1</v>
      </c>
      <c r="L8" s="353">
        <f>IF(J8="Diaria",+(K8/360),IF(J8="Mensual",+(K8/12),IF(J8="Bimestral",+(K8/6),IF(J8="Trimestral",+(K8/4),IF(J8="Semestral",+(K8/2),IF(J8="Anual",+(K8/1),""))))))</f>
        <v>1</v>
      </c>
      <c r="M8" s="349" t="s">
        <v>45</v>
      </c>
      <c r="N8" s="34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349" t="s">
        <v>46</v>
      </c>
      <c r="P8" s="34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349" t="s">
        <v>70</v>
      </c>
      <c r="R8" s="34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43" t="s">
        <v>57</v>
      </c>
      <c r="T8" s="343" t="s">
        <v>43</v>
      </c>
      <c r="U8" s="343">
        <f>+MAX(N8,P8,R8)</f>
        <v>0.4</v>
      </c>
      <c r="V8" s="339" t="str">
        <f>IF(L8&lt;=20%,"Muy baja",IF(L8&lt;=40%,"Baja",IF(L8&lt;=60%,"Media",IF(L8&lt;=80%,"Alta",IF(L8&lt;=100%,"Muy alta",IF(L8&gt;=100%,"Muy alta",""))))))</f>
        <v>Muy alta</v>
      </c>
      <c r="W8" s="341">
        <f>+IFERROR(VLOOKUP(V8,Fórmula!$F$1:$G$6,2,FALSE),"")</f>
        <v>1</v>
      </c>
      <c r="X8" s="339" t="str">
        <f>IF(U8=20%,"Leve",IF(U8=40%,"Menor",IF(U8=60%,"Moderado",IF(U8=80%,"Mayor",IF(U8=100%,"Catastrófico","")))))</f>
        <v>Menor</v>
      </c>
      <c r="Y8" s="341">
        <f>+IFERROR(VLOOKUP(X8,Fórmula!$H$1:$I$6,2,FALSE),"")</f>
        <v>0.4</v>
      </c>
      <c r="Z8" s="343" t="str">
        <f>+IFERROR(VLOOKUP(V8&amp;X8,Fórmula!$C$2:$D$26,2,FALSE),"")</f>
        <v>Alto</v>
      </c>
      <c r="AA8" s="341">
        <f>IF(Z8="Bajo",25%,IF(Z8="Moderado",50%,IF(Z8="Alto",75%,IF(Z8="Extremo",100%,""))))</f>
        <v>0.75</v>
      </c>
      <c r="AB8" s="345" t="s">
        <v>245</v>
      </c>
      <c r="AC8" s="72" t="s">
        <v>246</v>
      </c>
      <c r="AD8" s="72" t="s">
        <v>247</v>
      </c>
      <c r="AE8" s="72" t="s">
        <v>54</v>
      </c>
      <c r="AF8" s="30">
        <f>IF(AE8="Preventivo",25%,IF(AE8="Detectivo",15%,IF(AE8="Correctivo",10%,"")))</f>
        <v>0.25</v>
      </c>
      <c r="AG8" s="153" t="s">
        <v>199</v>
      </c>
      <c r="AH8" s="30">
        <f t="shared" si="1"/>
        <v>0.15</v>
      </c>
      <c r="AI8" s="30">
        <f t="shared" si="2"/>
        <v>0.4</v>
      </c>
      <c r="AJ8" s="153" t="s">
        <v>200</v>
      </c>
      <c r="AK8" s="150" t="s">
        <v>191</v>
      </c>
      <c r="AL8" s="72" t="s">
        <v>248</v>
      </c>
      <c r="AM8" s="150" t="s">
        <v>23</v>
      </c>
      <c r="AN8" s="72" t="s">
        <v>202</v>
      </c>
      <c r="AO8" s="153" t="s">
        <v>24</v>
      </c>
      <c r="AP8" s="153" t="s">
        <v>249</v>
      </c>
      <c r="AQ8" s="153" t="s">
        <v>250</v>
      </c>
      <c r="AR8" s="153" t="s">
        <v>204</v>
      </c>
      <c r="AS8" s="153" t="s">
        <v>251</v>
      </c>
      <c r="AT8" s="153" t="s">
        <v>206</v>
      </c>
      <c r="AU8" s="153">
        <f>+AA8*AI8</f>
        <v>0.30000000000000004</v>
      </c>
      <c r="AV8" s="171">
        <f>+AA8-AU8</f>
        <v>0.44999999999999996</v>
      </c>
      <c r="AW8" s="343" t="str">
        <f>+IF(C8="Corrupción","Moderado",IF(AV10&lt;=25%,"Bajo",IF(AV10&lt;=50%,"Moderado",IF(AV10&lt;=75%,"Alto",IF(AV10&gt;75%,"Extremo","")))))</f>
        <v>Bajo</v>
      </c>
      <c r="AX8" s="343" t="s">
        <v>41</v>
      </c>
      <c r="AY8" s="16">
        <v>1</v>
      </c>
      <c r="AZ8" s="17" t="s">
        <v>252</v>
      </c>
      <c r="BA8" s="174" t="str">
        <f t="shared" si="3"/>
        <v>Profesional Planeación</v>
      </c>
      <c r="BB8" s="33">
        <v>44197</v>
      </c>
      <c r="BC8" s="33">
        <v>44561</v>
      </c>
      <c r="BD8" s="150" t="str">
        <f t="shared" si="0"/>
        <v>Diagnóstico organizacional
Aprobado</v>
      </c>
      <c r="BE8" s="132">
        <v>44439</v>
      </c>
      <c r="BF8" s="136" t="s">
        <v>253</v>
      </c>
      <c r="BG8" s="35">
        <v>44500</v>
      </c>
      <c r="BH8" s="140" t="s">
        <v>239</v>
      </c>
      <c r="BI8" s="35">
        <v>44561</v>
      </c>
      <c r="BJ8" s="35"/>
    </row>
    <row r="9" spans="1:62" ht="137.4" customHeight="1" x14ac:dyDescent="0.3">
      <c r="A9" s="376"/>
      <c r="B9" s="355"/>
      <c r="C9" s="355"/>
      <c r="D9" s="355"/>
      <c r="E9" s="355"/>
      <c r="F9" s="370"/>
      <c r="G9" s="355"/>
      <c r="H9" s="355"/>
      <c r="I9" s="370"/>
      <c r="J9" s="355"/>
      <c r="K9" s="355"/>
      <c r="L9" s="357"/>
      <c r="M9" s="355"/>
      <c r="N9" s="355"/>
      <c r="O9" s="355"/>
      <c r="P9" s="355"/>
      <c r="Q9" s="355"/>
      <c r="R9" s="355"/>
      <c r="S9" s="356"/>
      <c r="T9" s="356"/>
      <c r="U9" s="356"/>
      <c r="V9" s="369"/>
      <c r="W9" s="367"/>
      <c r="X9" s="369"/>
      <c r="Y9" s="367"/>
      <c r="Z9" s="356"/>
      <c r="AA9" s="367"/>
      <c r="AB9" s="368"/>
      <c r="AC9" s="71" t="s">
        <v>254</v>
      </c>
      <c r="AD9" s="71" t="s">
        <v>255</v>
      </c>
      <c r="AE9" s="71" t="s">
        <v>54</v>
      </c>
      <c r="AF9" s="41">
        <f t="shared" ref="AF9:AF10" si="5">IF(AE9="Preventivo",25%,IF(AE9="Detectivo",15%,IF(AE9="Correctivo",10%,"")))</f>
        <v>0.25</v>
      </c>
      <c r="AG9" s="154" t="s">
        <v>199</v>
      </c>
      <c r="AH9" s="41">
        <f>IF(AG9="Manual",15%,IF(AG9="Automático",25%,""))</f>
        <v>0.15</v>
      </c>
      <c r="AI9" s="41">
        <f t="shared" si="2"/>
        <v>0.4</v>
      </c>
      <c r="AJ9" s="154" t="s">
        <v>200</v>
      </c>
      <c r="AK9" s="151" t="s">
        <v>191</v>
      </c>
      <c r="AL9" s="71" t="s">
        <v>256</v>
      </c>
      <c r="AM9" s="151" t="s">
        <v>23</v>
      </c>
      <c r="AN9" s="71" t="s">
        <v>202</v>
      </c>
      <c r="AO9" s="154" t="s">
        <v>24</v>
      </c>
      <c r="AP9" s="154" t="s">
        <v>249</v>
      </c>
      <c r="AQ9" s="154" t="s">
        <v>257</v>
      </c>
      <c r="AR9" s="154" t="s">
        <v>204</v>
      </c>
      <c r="AS9" s="154" t="s">
        <v>251</v>
      </c>
      <c r="AT9" s="154" t="s">
        <v>206</v>
      </c>
      <c r="AU9" s="154">
        <f>+AV8*AI9</f>
        <v>0.18</v>
      </c>
      <c r="AV9" s="42">
        <f>+AV8-AU9</f>
        <v>0.26999999999999996</v>
      </c>
      <c r="AW9" s="356"/>
      <c r="AX9" s="356"/>
      <c r="AY9" s="169">
        <v>2</v>
      </c>
      <c r="AZ9" s="43"/>
      <c r="BA9" s="128"/>
      <c r="BB9" s="40"/>
      <c r="BC9" s="40"/>
      <c r="BD9" s="151"/>
      <c r="BE9" s="132"/>
      <c r="BF9" s="136"/>
      <c r="BG9" s="35"/>
      <c r="BH9" s="136"/>
      <c r="BI9" s="35">
        <v>44561</v>
      </c>
      <c r="BJ9" s="44"/>
    </row>
    <row r="10" spans="1:62" ht="132.6" customHeight="1" x14ac:dyDescent="0.3">
      <c r="A10" s="348"/>
      <c r="B10" s="350"/>
      <c r="C10" s="350"/>
      <c r="D10" s="350"/>
      <c r="E10" s="350"/>
      <c r="F10" s="352"/>
      <c r="G10" s="350"/>
      <c r="H10" s="350"/>
      <c r="I10" s="352"/>
      <c r="J10" s="350"/>
      <c r="K10" s="350"/>
      <c r="L10" s="354"/>
      <c r="M10" s="350"/>
      <c r="N10" s="350"/>
      <c r="O10" s="350"/>
      <c r="P10" s="350"/>
      <c r="Q10" s="350"/>
      <c r="R10" s="350"/>
      <c r="S10" s="344"/>
      <c r="T10" s="344"/>
      <c r="U10" s="344"/>
      <c r="V10" s="340"/>
      <c r="W10" s="342"/>
      <c r="X10" s="340"/>
      <c r="Y10" s="342"/>
      <c r="Z10" s="344"/>
      <c r="AA10" s="342"/>
      <c r="AB10" s="346"/>
      <c r="AC10" s="38" t="s">
        <v>258</v>
      </c>
      <c r="AD10" s="38" t="str">
        <f>+AD4</f>
        <v>Trimestralmente la Oficina de Planeación Estratégica y de Negocios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Lotería de Bogotá corregir cualquier incumplimiento.</v>
      </c>
      <c r="AE10" s="38" t="s">
        <v>37</v>
      </c>
      <c r="AF10" s="47">
        <f t="shared" si="5"/>
        <v>0.15</v>
      </c>
      <c r="AG10" s="155" t="s">
        <v>199</v>
      </c>
      <c r="AH10" s="47">
        <f>IF(AG10="Manual",15%,IF(AG10="Automático",25%,""))</f>
        <v>0.15</v>
      </c>
      <c r="AI10" s="47">
        <f t="shared" si="2"/>
        <v>0.3</v>
      </c>
      <c r="AJ10" s="38" t="str">
        <f>+AJ4</f>
        <v>Confiable</v>
      </c>
      <c r="AK10" s="38" t="str">
        <f>+AK4</f>
        <v>SI</v>
      </c>
      <c r="AL10" s="38" t="s">
        <v>201</v>
      </c>
      <c r="AM10" s="152" t="s">
        <v>23</v>
      </c>
      <c r="AN10" s="38" t="str">
        <f>+AN4</f>
        <v>Procedimiento Plan Estratégico PRO-332-187</v>
      </c>
      <c r="AO10" s="155" t="s">
        <v>24</v>
      </c>
      <c r="AP10" s="38" t="str">
        <f>+AP4</f>
        <v>Trimestral</v>
      </c>
      <c r="AQ10" s="38" t="str">
        <f>+AQ4</f>
        <v>Cuadro de mando de indicadores
Acta Comité Institucional de Gestión y Desempeño</v>
      </c>
      <c r="AR10" s="38" t="str">
        <f>+AR4</f>
        <v>Asignado</v>
      </c>
      <c r="AS10" s="38" t="str">
        <f>+AS4</f>
        <v>Profesional de Planeación
Comité Institucional de Gestión y Desempeño</v>
      </c>
      <c r="AT10" s="38" t="str">
        <f>+AT4</f>
        <v>Adecuado</v>
      </c>
      <c r="AU10" s="155">
        <f>+AV9*AI10</f>
        <v>8.0999999999999989E-2</v>
      </c>
      <c r="AV10" s="172">
        <f>+AV9-AU10</f>
        <v>0.18899999999999997</v>
      </c>
      <c r="AW10" s="344"/>
      <c r="AX10" s="344"/>
      <c r="AY10" s="170">
        <v>3</v>
      </c>
      <c r="AZ10" s="14"/>
      <c r="BA10" s="57"/>
      <c r="BB10" s="34"/>
      <c r="BC10" s="34"/>
      <c r="BD10" s="152"/>
      <c r="BE10" s="132"/>
      <c r="BF10" s="136"/>
      <c r="BG10" s="35"/>
      <c r="BH10" s="136"/>
      <c r="BI10" s="35">
        <v>44561</v>
      </c>
      <c r="BJ10" s="48"/>
    </row>
    <row r="11" spans="1:62" ht="136.19999999999999" customHeight="1" x14ac:dyDescent="0.3">
      <c r="A11" s="347" t="s">
        <v>191</v>
      </c>
      <c r="B11" s="349" t="s">
        <v>106</v>
      </c>
      <c r="C11" s="349" t="s">
        <v>67</v>
      </c>
      <c r="D11" s="349" t="s">
        <v>12</v>
      </c>
      <c r="E11" s="349" t="s">
        <v>34</v>
      </c>
      <c r="F11" s="351" t="s">
        <v>259</v>
      </c>
      <c r="G11" s="349" t="s">
        <v>260</v>
      </c>
      <c r="H11" s="349" t="s">
        <v>261</v>
      </c>
      <c r="I11" s="351" t="s">
        <v>262</v>
      </c>
      <c r="J11" s="349" t="s">
        <v>63</v>
      </c>
      <c r="K11" s="349">
        <v>3</v>
      </c>
      <c r="L11" s="353">
        <f>IF(J11="Diaria",+(K11/360),IF(J11="Mensual",+(K11/12),IF(J11="Bimestral",+(K11/6),IF(J11="Trimestral",+(K11/4),IF(J11="Semestral",+(K11/2),IF(J11="Anual",+(K11/1),""))))))</f>
        <v>0.25</v>
      </c>
      <c r="M11" s="349" t="s">
        <v>45</v>
      </c>
      <c r="N11" s="349">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349" t="s">
        <v>46</v>
      </c>
      <c r="P11" s="349">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349" t="s">
        <v>70</v>
      </c>
      <c r="R11" s="34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43" t="s">
        <v>70</v>
      </c>
      <c r="T11" s="343" t="s">
        <v>70</v>
      </c>
      <c r="U11" s="343">
        <f>+MAX(N11,P11,R11)</f>
        <v>0.4</v>
      </c>
      <c r="V11" s="339" t="str">
        <f>IF(L11&lt;=20%,"Muy baja",IF(L11&lt;=40%,"Baja",IF(L11&lt;=60%,"Media",IF(L11&lt;=80%,"Alta",IF(L11&lt;=100%,"Muy alta",IF(L11&gt;=100%,"Muy alta",""))))))</f>
        <v>Baja</v>
      </c>
      <c r="W11" s="341">
        <f>+IFERROR(VLOOKUP(V11,Fórmula!$F$1:$G$6,2,FALSE),"")</f>
        <v>0.4</v>
      </c>
      <c r="X11" s="339" t="str">
        <f>IF(U11=20%,"Leve",IF(U11=40%,"Menor",IF(U11=60%,"Moderado",IF(U11=80%,"Mayor",IF(U11=100%,"Catastrófico","")))))</f>
        <v>Menor</v>
      </c>
      <c r="Y11" s="341">
        <f>+IFERROR(VLOOKUP(X11,Fórmula!$H$1:$I$6,2,FALSE),"")</f>
        <v>0.4</v>
      </c>
      <c r="Z11" s="343" t="str">
        <f>+IFERROR(VLOOKUP(V11&amp;X11,Fórmula!$C$2:$D$26,2,FALSE),"")</f>
        <v>Moderado</v>
      </c>
      <c r="AA11" s="341">
        <f>IF(Z11="Bajo",25%,IF(Z11="Moderado",50%,IF(Z11="Alto",75%,IF(Z11="Extremo",100%,""))))</f>
        <v>0.5</v>
      </c>
      <c r="AB11" s="345" t="s">
        <v>263</v>
      </c>
      <c r="AC11" s="72" t="s">
        <v>264</v>
      </c>
      <c r="AD11" s="72" t="s">
        <v>265</v>
      </c>
      <c r="AE11" s="72" t="s">
        <v>54</v>
      </c>
      <c r="AF11" s="30">
        <f>IF(AE11="Preventivo",25%,IF(AE11="Detectivo",15%,IF(AE11="Correctivo",10%,"")))</f>
        <v>0.25</v>
      </c>
      <c r="AG11" s="153" t="s">
        <v>199</v>
      </c>
      <c r="AH11" s="30">
        <f t="shared" ref="AH11:AH12" si="6">IF(AG11="Manual",15%,IF(AG11="Automático",25%,""))</f>
        <v>0.15</v>
      </c>
      <c r="AI11" s="30">
        <f>+AH11+AF11</f>
        <v>0.4</v>
      </c>
      <c r="AJ11" s="153" t="s">
        <v>200</v>
      </c>
      <c r="AK11" s="150" t="s">
        <v>240</v>
      </c>
      <c r="AL11" s="72"/>
      <c r="AM11" s="150" t="s">
        <v>23</v>
      </c>
      <c r="AN11" s="153" t="s">
        <v>266</v>
      </c>
      <c r="AO11" s="153" t="s">
        <v>24</v>
      </c>
      <c r="AP11" s="153" t="s">
        <v>63</v>
      </c>
      <c r="AQ11" s="153" t="s">
        <v>267</v>
      </c>
      <c r="AR11" s="153" t="s">
        <v>204</v>
      </c>
      <c r="AS11" s="153" t="s">
        <v>251</v>
      </c>
      <c r="AT11" s="153" t="s">
        <v>206</v>
      </c>
      <c r="AU11" s="153">
        <f>+AI11*AA11</f>
        <v>0.2</v>
      </c>
      <c r="AV11" s="171">
        <f>+AA11-AU11</f>
        <v>0.3</v>
      </c>
      <c r="AW11" s="343" t="str">
        <f>+IF(C11="Corrupción","Moderado",IF(AV12&lt;=25%,"Bajo",IF(AV12&lt;=50%,"Moderado",IF(AV12&lt;=75%,"Alto",IF(AV12&gt;75%,"Extremo","")))))</f>
        <v>Bajo</v>
      </c>
      <c r="AX11" s="343" t="s">
        <v>41</v>
      </c>
      <c r="AY11" s="16">
        <v>1</v>
      </c>
      <c r="AZ11" s="17" t="s">
        <v>268</v>
      </c>
      <c r="BA11" s="174" t="str">
        <f t="shared" ref="BA11:BA12" si="7">+AS11</f>
        <v>Profesional Planeación</v>
      </c>
      <c r="BB11" s="33">
        <v>44197</v>
      </c>
      <c r="BC11" s="33">
        <v>44561</v>
      </c>
      <c r="BD11" s="174" t="s">
        <v>269</v>
      </c>
      <c r="BE11" s="132">
        <v>44439</v>
      </c>
      <c r="BF11" s="136" t="s">
        <v>270</v>
      </c>
      <c r="BG11" s="35">
        <v>44500</v>
      </c>
      <c r="BH11" s="136" t="s">
        <v>271</v>
      </c>
      <c r="BI11" s="35">
        <v>44561</v>
      </c>
      <c r="BJ11" s="35"/>
    </row>
    <row r="12" spans="1:62" ht="133.5" customHeight="1" x14ac:dyDescent="0.3">
      <c r="A12" s="348"/>
      <c r="B12" s="350"/>
      <c r="C12" s="350"/>
      <c r="D12" s="350"/>
      <c r="E12" s="350"/>
      <c r="F12" s="352"/>
      <c r="G12" s="350"/>
      <c r="H12" s="350"/>
      <c r="I12" s="352"/>
      <c r="J12" s="350"/>
      <c r="K12" s="350"/>
      <c r="L12" s="354"/>
      <c r="M12" s="350"/>
      <c r="N12" s="350"/>
      <c r="O12" s="350"/>
      <c r="P12" s="350"/>
      <c r="Q12" s="350"/>
      <c r="R12" s="350"/>
      <c r="S12" s="344"/>
      <c r="T12" s="344"/>
      <c r="U12" s="344"/>
      <c r="V12" s="340"/>
      <c r="W12" s="342"/>
      <c r="X12" s="340"/>
      <c r="Y12" s="342"/>
      <c r="Z12" s="344"/>
      <c r="AA12" s="342"/>
      <c r="AB12" s="346"/>
      <c r="AC12" s="38" t="s">
        <v>272</v>
      </c>
      <c r="AD12" s="38" t="s">
        <v>273</v>
      </c>
      <c r="AE12" s="38" t="s">
        <v>37</v>
      </c>
      <c r="AF12" s="47">
        <f t="shared" ref="AF12" si="8">IF(AE12="Preventivo",25%,IF(AE12="Detectivo",15%,IF(AE12="Correctivo",10%,"")))</f>
        <v>0.15</v>
      </c>
      <c r="AG12" s="155" t="s">
        <v>199</v>
      </c>
      <c r="AH12" s="47">
        <f t="shared" si="6"/>
        <v>0.15</v>
      </c>
      <c r="AI12" s="47">
        <f>+AH12+AF12</f>
        <v>0.3</v>
      </c>
      <c r="AJ12" s="155" t="s">
        <v>200</v>
      </c>
      <c r="AK12" s="152" t="s">
        <v>191</v>
      </c>
      <c r="AL12" s="38" t="s">
        <v>274</v>
      </c>
      <c r="AM12" s="152" t="s">
        <v>23</v>
      </c>
      <c r="AN12" s="155" t="s">
        <v>275</v>
      </c>
      <c r="AO12" s="155" t="s">
        <v>24</v>
      </c>
      <c r="AP12" s="155" t="s">
        <v>276</v>
      </c>
      <c r="AQ12" s="155" t="s">
        <v>277</v>
      </c>
      <c r="AR12" s="155" t="s">
        <v>204</v>
      </c>
      <c r="AS12" s="155" t="s">
        <v>251</v>
      </c>
      <c r="AT12" s="155" t="s">
        <v>206</v>
      </c>
      <c r="AU12" s="155">
        <f>+AV11*AI12</f>
        <v>0.09</v>
      </c>
      <c r="AV12" s="172">
        <f>+AV11-AU12</f>
        <v>0.21</v>
      </c>
      <c r="AW12" s="344"/>
      <c r="AX12" s="344"/>
      <c r="AY12" s="170">
        <v>2</v>
      </c>
      <c r="AZ12" s="138" t="s">
        <v>278</v>
      </c>
      <c r="BA12" s="57" t="str">
        <f t="shared" si="7"/>
        <v>Profesional Planeación</v>
      </c>
      <c r="BB12" s="34">
        <v>44197</v>
      </c>
      <c r="BC12" s="34">
        <v>44561</v>
      </c>
      <c r="BD12" s="152" t="s">
        <v>279</v>
      </c>
      <c r="BE12" s="132">
        <v>44439</v>
      </c>
      <c r="BF12" s="134" t="s">
        <v>280</v>
      </c>
      <c r="BG12" s="35">
        <v>44500</v>
      </c>
      <c r="BH12" s="134" t="s">
        <v>281</v>
      </c>
      <c r="BI12" s="35">
        <v>44561</v>
      </c>
      <c r="BJ12" s="48"/>
    </row>
    <row r="13" spans="1:62" x14ac:dyDescent="0.3">
      <c r="W13" s="27"/>
      <c r="Y13" s="27"/>
      <c r="AF13" s="27"/>
      <c r="AG13" s="27"/>
      <c r="AH13" s="27"/>
      <c r="AI13" s="27"/>
      <c r="AV13" s="31"/>
    </row>
    <row r="14" spans="1:62" x14ac:dyDescent="0.3">
      <c r="W14" s="27"/>
      <c r="Y14" s="27"/>
      <c r="AF14" s="27"/>
      <c r="AG14" s="27"/>
      <c r="AH14" s="27"/>
      <c r="AI14" s="27"/>
      <c r="AV14" s="31"/>
    </row>
    <row r="15" spans="1:62" x14ac:dyDescent="0.3">
      <c r="W15" s="27"/>
      <c r="Y15" s="27"/>
      <c r="AF15" s="27"/>
      <c r="AG15" s="27"/>
      <c r="AH15" s="27"/>
      <c r="AI15" s="27"/>
      <c r="AV15" s="31"/>
    </row>
    <row r="16" spans="1:62" x14ac:dyDescent="0.3">
      <c r="W16" s="27"/>
      <c r="Y16" s="27"/>
      <c r="AF16" s="27"/>
      <c r="AG16" s="27"/>
      <c r="AH16" s="27"/>
      <c r="AI16" s="27"/>
      <c r="AV16" s="31"/>
    </row>
    <row r="17" spans="23:48" x14ac:dyDescent="0.3">
      <c r="W17" s="27"/>
      <c r="Y17" s="27"/>
      <c r="AF17" s="27"/>
      <c r="AG17" s="27"/>
      <c r="AH17" s="27"/>
      <c r="AI17" s="27"/>
      <c r="AV17" s="31"/>
    </row>
    <row r="18" spans="23:48" x14ac:dyDescent="0.3">
      <c r="W18" s="27"/>
      <c r="Y18" s="27"/>
      <c r="AF18" s="27"/>
      <c r="AG18" s="27"/>
      <c r="AH18" s="27"/>
      <c r="AI18" s="27"/>
      <c r="AV18" s="31"/>
    </row>
    <row r="19" spans="23:48" x14ac:dyDescent="0.3">
      <c r="W19" s="27"/>
      <c r="Y19" s="27"/>
      <c r="AF19" s="27"/>
      <c r="AG19" s="27"/>
      <c r="AH19" s="27"/>
      <c r="AI19" s="27"/>
      <c r="AV19" s="31"/>
    </row>
    <row r="20" spans="23:48" x14ac:dyDescent="0.3">
      <c r="W20" s="27"/>
      <c r="Y20" s="27"/>
      <c r="AF20" s="27"/>
      <c r="AG20" s="27"/>
      <c r="AH20" s="27"/>
      <c r="AI20" s="27"/>
      <c r="AV20" s="31"/>
    </row>
    <row r="21" spans="23:48" x14ac:dyDescent="0.3">
      <c r="W21" s="27"/>
      <c r="Y21" s="27"/>
      <c r="AF21" s="27"/>
      <c r="AG21" s="27"/>
      <c r="AH21" s="27"/>
      <c r="AI21" s="27"/>
      <c r="AV21" s="31"/>
    </row>
    <row r="22" spans="23:48" x14ac:dyDescent="0.3">
      <c r="W22" s="27"/>
      <c r="Y22" s="27"/>
      <c r="AF22" s="27"/>
      <c r="AG22" s="27"/>
      <c r="AH22" s="27"/>
      <c r="AI22" s="27"/>
      <c r="AV22" s="31"/>
    </row>
    <row r="23" spans="23:48" x14ac:dyDescent="0.3">
      <c r="W23" s="27"/>
      <c r="Y23" s="27"/>
      <c r="AF23" s="27"/>
      <c r="AG23" s="27"/>
      <c r="AH23" s="27"/>
      <c r="AI23" s="27"/>
      <c r="AV23" s="31"/>
    </row>
    <row r="24" spans="23:48" x14ac:dyDescent="0.3">
      <c r="W24" s="27"/>
      <c r="Y24" s="27"/>
      <c r="AF24" s="27"/>
      <c r="AG24" s="27"/>
      <c r="AH24" s="27"/>
      <c r="AI24" s="27"/>
      <c r="AV24" s="31"/>
    </row>
    <row r="25" spans="23:48" x14ac:dyDescent="0.3">
      <c r="W25" s="27"/>
      <c r="Y25" s="27"/>
      <c r="AF25" s="27"/>
      <c r="AG25" s="27"/>
      <c r="AH25" s="27"/>
      <c r="AI25" s="27"/>
      <c r="AV25" s="31"/>
    </row>
    <row r="26" spans="23:48" x14ac:dyDescent="0.3">
      <c r="W26" s="27"/>
      <c r="Y26" s="27"/>
      <c r="AF26" s="27"/>
      <c r="AG26" s="27"/>
      <c r="AH26" s="27"/>
      <c r="AI26" s="27"/>
      <c r="AV26" s="31"/>
    </row>
    <row r="27" spans="23:48" x14ac:dyDescent="0.3">
      <c r="W27" s="27"/>
      <c r="Y27" s="27"/>
      <c r="AF27" s="27"/>
      <c r="AG27" s="27"/>
      <c r="AH27" s="27"/>
      <c r="AI27" s="27"/>
      <c r="AV27" s="31"/>
    </row>
    <row r="28" spans="23:48" x14ac:dyDescent="0.3">
      <c r="W28" s="27"/>
      <c r="Y28" s="27"/>
      <c r="AF28" s="27"/>
      <c r="AG28" s="27"/>
      <c r="AH28" s="27"/>
      <c r="AI28" s="27"/>
      <c r="AV28" s="31"/>
    </row>
    <row r="29" spans="23:48" x14ac:dyDescent="0.3">
      <c r="W29" s="27"/>
      <c r="Y29" s="27"/>
      <c r="AF29" s="27"/>
      <c r="AG29" s="27"/>
      <c r="AH29" s="27"/>
      <c r="AI29" s="27"/>
      <c r="AV29" s="31"/>
    </row>
    <row r="30" spans="23:48" x14ac:dyDescent="0.3">
      <c r="W30" s="27"/>
      <c r="Y30" s="27"/>
      <c r="AF30" s="27"/>
      <c r="AG30" s="27"/>
      <c r="AH30" s="27"/>
      <c r="AI30" s="27"/>
      <c r="AV30" s="31"/>
    </row>
    <row r="31" spans="23:48" x14ac:dyDescent="0.3">
      <c r="W31" s="27"/>
      <c r="Y31" s="27"/>
      <c r="AF31" s="27"/>
      <c r="AG31" s="27"/>
      <c r="AH31" s="27"/>
      <c r="AI31" s="27"/>
      <c r="AV31" s="31"/>
    </row>
    <row r="32" spans="23: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row r="315" spans="23:48" x14ac:dyDescent="0.3">
      <c r="W315" s="27"/>
      <c r="Y315" s="27"/>
      <c r="AF315" s="27"/>
      <c r="AG315" s="27"/>
      <c r="AH315" s="27"/>
      <c r="AI315" s="27"/>
      <c r="AV315" s="31"/>
    </row>
    <row r="316" spans="23:48" x14ac:dyDescent="0.3">
      <c r="W316" s="27"/>
      <c r="Y316" s="27"/>
      <c r="AF316" s="27"/>
      <c r="AG316" s="27"/>
      <c r="AH316" s="27"/>
      <c r="AI316" s="27"/>
      <c r="AV316" s="31"/>
    </row>
    <row r="317" spans="23:48" x14ac:dyDescent="0.3">
      <c r="W317" s="27"/>
      <c r="Y317" s="27"/>
      <c r="AF317" s="27"/>
      <c r="AG317" s="27"/>
      <c r="AH317" s="27"/>
      <c r="AI317" s="27"/>
      <c r="AV317" s="31"/>
    </row>
    <row r="318" spans="23:48" x14ac:dyDescent="0.3">
      <c r="W318" s="27"/>
      <c r="Y318" s="27"/>
      <c r="AF318" s="27"/>
      <c r="AG318" s="27"/>
      <c r="AH318" s="27"/>
      <c r="AI318" s="27"/>
      <c r="AV318" s="31"/>
    </row>
    <row r="319" spans="23:48" x14ac:dyDescent="0.3">
      <c r="W319" s="27"/>
      <c r="Y319" s="27"/>
      <c r="AF319" s="27"/>
      <c r="AG319" s="27"/>
      <c r="AH319" s="27"/>
      <c r="AI319" s="27"/>
      <c r="AV319" s="31"/>
    </row>
    <row r="320" spans="23:48" x14ac:dyDescent="0.3">
      <c r="W320" s="27"/>
      <c r="Y320" s="27"/>
      <c r="AF320" s="27"/>
      <c r="AG320" s="27"/>
      <c r="AH320" s="27"/>
      <c r="AI320" s="27"/>
      <c r="AV320" s="31"/>
    </row>
    <row r="321" spans="23:48" x14ac:dyDescent="0.3">
      <c r="W321" s="27"/>
      <c r="Y321" s="27"/>
      <c r="AF321" s="27"/>
      <c r="AG321" s="27"/>
      <c r="AH321" s="27"/>
      <c r="AI321" s="27"/>
      <c r="AV321" s="31"/>
    </row>
    <row r="322" spans="23:48" x14ac:dyDescent="0.3">
      <c r="W322" s="27"/>
      <c r="Y322" s="27"/>
      <c r="AF322" s="27"/>
      <c r="AG322" s="27"/>
      <c r="AH322" s="27"/>
      <c r="AI322" s="27"/>
      <c r="AV322" s="31"/>
    </row>
    <row r="323" spans="23:48" x14ac:dyDescent="0.3">
      <c r="W323" s="27"/>
      <c r="Y323" s="27"/>
      <c r="AF323" s="27"/>
      <c r="AG323" s="27"/>
      <c r="AH323" s="27"/>
      <c r="AI323" s="27"/>
      <c r="AV323" s="31"/>
    </row>
    <row r="324" spans="23:48" x14ac:dyDescent="0.3">
      <c r="W324" s="27"/>
      <c r="Y324" s="27"/>
      <c r="AF324" s="27"/>
      <c r="AG324" s="27"/>
      <c r="AH324" s="27"/>
      <c r="AI324" s="27"/>
      <c r="AV324" s="31"/>
    </row>
    <row r="325" spans="23:48" x14ac:dyDescent="0.3">
      <c r="W325" s="27"/>
      <c r="Y325" s="27"/>
      <c r="AF325" s="27"/>
      <c r="AG325" s="27"/>
      <c r="AH325" s="27"/>
      <c r="AI325" s="27"/>
      <c r="AV325" s="31"/>
    </row>
    <row r="326" spans="23:48" x14ac:dyDescent="0.3">
      <c r="W326" s="27"/>
      <c r="Y326" s="27"/>
      <c r="AF326" s="27"/>
      <c r="AG326" s="27"/>
      <c r="AH326" s="27"/>
      <c r="AI326" s="27"/>
      <c r="AV326" s="31"/>
    </row>
    <row r="327" spans="23:48" x14ac:dyDescent="0.3">
      <c r="W327" s="27"/>
      <c r="Y327" s="27"/>
      <c r="AF327" s="27"/>
      <c r="AG327" s="27"/>
      <c r="AH327" s="27"/>
      <c r="AI327" s="27"/>
      <c r="AV327" s="31"/>
    </row>
    <row r="328" spans="23:48" x14ac:dyDescent="0.3">
      <c r="W328" s="27"/>
      <c r="Y328" s="27"/>
      <c r="AF328" s="27"/>
      <c r="AG328" s="27"/>
      <c r="AH328" s="27"/>
      <c r="AI328" s="27"/>
      <c r="AV328" s="31"/>
    </row>
    <row r="329" spans="23:48" x14ac:dyDescent="0.3">
      <c r="W329" s="27"/>
      <c r="Y329" s="27"/>
      <c r="AF329" s="27"/>
      <c r="AG329" s="27"/>
      <c r="AH329" s="27"/>
      <c r="AI329" s="27"/>
      <c r="AV329" s="31"/>
    </row>
    <row r="330" spans="23:48" x14ac:dyDescent="0.3">
      <c r="W330" s="27"/>
      <c r="Y330" s="27"/>
      <c r="AF330" s="27"/>
      <c r="AG330" s="27"/>
      <c r="AH330" s="27"/>
      <c r="AI330" s="27"/>
      <c r="AV330" s="31"/>
    </row>
    <row r="331" spans="23:48" x14ac:dyDescent="0.3">
      <c r="W331" s="27"/>
      <c r="Y331" s="27"/>
      <c r="AF331" s="27"/>
      <c r="AG331" s="27"/>
      <c r="AH331" s="27"/>
      <c r="AI331" s="27"/>
      <c r="AV331" s="31"/>
    </row>
    <row r="332" spans="23:48" x14ac:dyDescent="0.3">
      <c r="W332" s="27"/>
      <c r="Y332" s="27"/>
      <c r="AF332" s="27"/>
      <c r="AG332" s="27"/>
      <c r="AH332" s="27"/>
      <c r="AI332" s="27"/>
      <c r="AV332" s="31"/>
    </row>
    <row r="333" spans="23:48" x14ac:dyDescent="0.3">
      <c r="W333" s="27"/>
      <c r="Y333" s="27"/>
      <c r="AF333" s="27"/>
      <c r="AG333" s="27"/>
      <c r="AH333" s="27"/>
      <c r="AI333" s="27"/>
      <c r="AV333" s="31"/>
    </row>
    <row r="334" spans="23:48" x14ac:dyDescent="0.3">
      <c r="W334" s="27"/>
      <c r="Y334" s="27"/>
      <c r="AF334" s="27"/>
      <c r="AG334" s="27"/>
      <c r="AH334" s="27"/>
      <c r="AI334" s="27"/>
      <c r="AV334" s="31"/>
    </row>
  </sheetData>
  <sheetProtection formatCells="0" formatColumns="0" formatRows="0"/>
  <mergeCells count="143">
    <mergeCell ref="A8:A10"/>
    <mergeCell ref="B8:B10"/>
    <mergeCell ref="C8:C10"/>
    <mergeCell ref="F8:F10"/>
    <mergeCell ref="G8:G10"/>
    <mergeCell ref="H8:H10"/>
    <mergeCell ref="B6:B7"/>
    <mergeCell ref="C6:C7"/>
    <mergeCell ref="F6:F7"/>
    <mergeCell ref="G6:G7"/>
    <mergeCell ref="H6:H7"/>
    <mergeCell ref="AY1:BJ1"/>
    <mergeCell ref="AY2:AZ3"/>
    <mergeCell ref="BA2:BA3"/>
    <mergeCell ref="BB2:BB3"/>
    <mergeCell ref="BC2:BC3"/>
    <mergeCell ref="BD2:BD3"/>
    <mergeCell ref="AC1:AT1"/>
    <mergeCell ref="BE2:BJ2"/>
    <mergeCell ref="AU2:AW3"/>
    <mergeCell ref="AX2:AX3"/>
    <mergeCell ref="AV1:AX1"/>
    <mergeCell ref="A4:A5"/>
    <mergeCell ref="B4:B5"/>
    <mergeCell ref="C4:C5"/>
    <mergeCell ref="F4:F5"/>
    <mergeCell ref="G4:G5"/>
    <mergeCell ref="Y8:Y10"/>
    <mergeCell ref="V4:V5"/>
    <mergeCell ref="V6:V7"/>
    <mergeCell ref="Y6:Y7"/>
    <mergeCell ref="W6:W7"/>
    <mergeCell ref="D6:D7"/>
    <mergeCell ref="D8:D10"/>
    <mergeCell ref="E4:E5"/>
    <mergeCell ref="E6:E7"/>
    <mergeCell ref="E8:E10"/>
    <mergeCell ref="J4:J5"/>
    <mergeCell ref="D4:D5"/>
    <mergeCell ref="V8:V10"/>
    <mergeCell ref="X4:X5"/>
    <mergeCell ref="X6:X7"/>
    <mergeCell ref="X8:X10"/>
    <mergeCell ref="W8:W10"/>
    <mergeCell ref="I8:I10"/>
    <mergeCell ref="A6:A7"/>
    <mergeCell ref="H4:H5"/>
    <mergeCell ref="I4:I5"/>
    <mergeCell ref="Z6:Z7"/>
    <mergeCell ref="AA8:AA10"/>
    <mergeCell ref="Z8:Z10"/>
    <mergeCell ref="Z4:Z5"/>
    <mergeCell ref="AB4:AB5"/>
    <mergeCell ref="AB6:AB7"/>
    <mergeCell ref="AB8:AB10"/>
    <mergeCell ref="I6:I7"/>
    <mergeCell ref="W4:W5"/>
    <mergeCell ref="Y4:Y5"/>
    <mergeCell ref="AA4:AA5"/>
    <mergeCell ref="U4:U5"/>
    <mergeCell ref="M6:M7"/>
    <mergeCell ref="N6:N7"/>
    <mergeCell ref="O6:O7"/>
    <mergeCell ref="O4:O5"/>
    <mergeCell ref="Q4:Q5"/>
    <mergeCell ref="N4:N5"/>
    <mergeCell ref="P4:P5"/>
    <mergeCell ref="S4:S5"/>
    <mergeCell ref="S6:S7"/>
    <mergeCell ref="T4:T5"/>
    <mergeCell ref="G3:H3"/>
    <mergeCell ref="AK3:AL3"/>
    <mergeCell ref="AM3:AN3"/>
    <mergeCell ref="AR3:AS3"/>
    <mergeCell ref="AO3:AP3"/>
    <mergeCell ref="AC2:AC3"/>
    <mergeCell ref="AD2:AD3"/>
    <mergeCell ref="AE2:AH2"/>
    <mergeCell ref="AJ2:AT2"/>
    <mergeCell ref="AI2:AI3"/>
    <mergeCell ref="A1:T2"/>
    <mergeCell ref="U1:AB2"/>
    <mergeCell ref="AX8:AX10"/>
    <mergeCell ref="AW6:AW7"/>
    <mergeCell ref="AW8:AW10"/>
    <mergeCell ref="AW4:AW5"/>
    <mergeCell ref="AX4:AX5"/>
    <mergeCell ref="AX6:AX7"/>
    <mergeCell ref="AA6:AA7"/>
    <mergeCell ref="U8:U10"/>
    <mergeCell ref="U6:U7"/>
    <mergeCell ref="L4:L5"/>
    <mergeCell ref="K4:K5"/>
    <mergeCell ref="J6:J7"/>
    <mergeCell ref="J8:J10"/>
    <mergeCell ref="K6:K7"/>
    <mergeCell ref="K8:K10"/>
    <mergeCell ref="L6:L7"/>
    <mergeCell ref="L8:L10"/>
    <mergeCell ref="P8:P10"/>
    <mergeCell ref="S11:S12"/>
    <mergeCell ref="T11:T12"/>
    <mergeCell ref="U11:U12"/>
    <mergeCell ref="Q8:Q10"/>
    <mergeCell ref="R8:R10"/>
    <mergeCell ref="M8:M10"/>
    <mergeCell ref="N8:N10"/>
    <mergeCell ref="O8:O10"/>
    <mergeCell ref="R4:R5"/>
    <mergeCell ref="S8:S10"/>
    <mergeCell ref="T8:T10"/>
    <mergeCell ref="P6:P7"/>
    <mergeCell ref="Q6:Q7"/>
    <mergeCell ref="R6:R7"/>
    <mergeCell ref="M4:M5"/>
    <mergeCell ref="T6:T7"/>
    <mergeCell ref="J11:J12"/>
    <mergeCell ref="K11:K12"/>
    <mergeCell ref="L11:L12"/>
    <mergeCell ref="M11:M12"/>
    <mergeCell ref="N11:N12"/>
    <mergeCell ref="O11:O12"/>
    <mergeCell ref="P11:P12"/>
    <mergeCell ref="Q11:Q12"/>
    <mergeCell ref="R11:R12"/>
    <mergeCell ref="A11:A12"/>
    <mergeCell ref="B11:B12"/>
    <mergeCell ref="C11:C12"/>
    <mergeCell ref="D11:D12"/>
    <mergeCell ref="E11:E12"/>
    <mergeCell ref="F11:F12"/>
    <mergeCell ref="G11:G12"/>
    <mergeCell ref="H11:H12"/>
    <mergeCell ref="I11:I12"/>
    <mergeCell ref="V11:V12"/>
    <mergeCell ref="W11:W12"/>
    <mergeCell ref="X11:X12"/>
    <mergeCell ref="Y11:Y12"/>
    <mergeCell ref="Z11:Z12"/>
    <mergeCell ref="AA11:AA12"/>
    <mergeCell ref="AB11:AB12"/>
    <mergeCell ref="AW11:AW12"/>
    <mergeCell ref="AX11:AX12"/>
  </mergeCells>
  <conditionalFormatting sqref="AJ4:AK9 AR8">
    <cfRule type="containsText" dxfId="10469" priority="1417" operator="containsText" text="BAJA">
      <formula>NOT(ISERROR(SEARCH("BAJA",AJ4)))</formula>
    </cfRule>
    <cfRule type="containsText" dxfId="10468" priority="1418" operator="containsText" text="MEDIA">
      <formula>NOT(ISERROR(SEARCH("MEDIA",AJ4)))</formula>
    </cfRule>
    <cfRule type="containsText" dxfId="10467" priority="1419" operator="containsText" text="ALTA">
      <formula>NOT(ISERROR(SEARCH("ALTA",AJ4)))</formula>
    </cfRule>
  </conditionalFormatting>
  <conditionalFormatting sqref="AD8 AL8">
    <cfRule type="containsText" dxfId="10466" priority="1453" operator="containsText" text="BAJA">
      <formula>NOT(ISERROR(SEARCH("BAJA",AD8)))</formula>
    </cfRule>
    <cfRule type="containsText" dxfId="10465" priority="1454" operator="containsText" text="MEDIA">
      <formula>NOT(ISERROR(SEARCH("MEDIA",AD8)))</formula>
    </cfRule>
    <cfRule type="containsText" dxfId="10464" priority="1455" operator="containsText" text="ALTA">
      <formula>NOT(ISERROR(SEARCH("ALTA",AD8)))</formula>
    </cfRule>
  </conditionalFormatting>
  <conditionalFormatting sqref="AR6">
    <cfRule type="containsText" dxfId="10463" priority="1471" operator="containsText" text="BAJA">
      <formula>NOT(ISERROR(SEARCH("BAJA",AR6)))</formula>
    </cfRule>
    <cfRule type="containsText" dxfId="10462" priority="1472" operator="containsText" text="MEDIA">
      <formula>NOT(ISERROR(SEARCH("MEDIA",AR6)))</formula>
    </cfRule>
    <cfRule type="containsText" dxfId="10461" priority="1473" operator="containsText" text="ALTA">
      <formula>NOT(ISERROR(SEARCH("ALTA",AR6)))</formula>
    </cfRule>
  </conditionalFormatting>
  <conditionalFormatting sqref="AU4:AV4">
    <cfRule type="cellIs" dxfId="10460" priority="761" operator="greaterThan">
      <formula>75%</formula>
    </cfRule>
    <cfRule type="cellIs" dxfId="10459" priority="762" operator="between">
      <formula>51%</formula>
      <formula>75%</formula>
    </cfRule>
    <cfRule type="cellIs" dxfId="10458" priority="763" operator="between">
      <formula>26%</formula>
      <formula>50%</formula>
    </cfRule>
    <cfRule type="cellIs" dxfId="10457" priority="764" operator="between">
      <formula>0%</formula>
      <formula>25%</formula>
    </cfRule>
    <cfRule type="containsText" dxfId="10456" priority="1474" operator="containsText" text="BAJA">
      <formula>NOT(ISERROR(SEARCH("BAJA",AU4)))</formula>
    </cfRule>
    <cfRule type="containsText" dxfId="10455" priority="1475" operator="containsText" text="MEDIA">
      <formula>NOT(ISERROR(SEARCH("MEDIA",AU4)))</formula>
    </cfRule>
    <cfRule type="containsText" dxfId="10454" priority="1476" operator="containsText" text="ALTA">
      <formula>NOT(ISERROR(SEARCH("ALTA",AU4)))</formula>
    </cfRule>
  </conditionalFormatting>
  <conditionalFormatting sqref="AD9">
    <cfRule type="containsText" dxfId="10453" priority="1336" operator="containsText" text="BAJA">
      <formula>NOT(ISERROR(SEARCH("BAJA",AD9)))</formula>
    </cfRule>
    <cfRule type="containsText" dxfId="10452" priority="1337" operator="containsText" text="MEDIA">
      <formula>NOT(ISERROR(SEARCH("MEDIA",AD9)))</formula>
    </cfRule>
    <cfRule type="containsText" dxfId="10451" priority="1338" operator="containsText" text="ALTA">
      <formula>NOT(ISERROR(SEARCH("ALTA",AD9)))</formula>
    </cfRule>
  </conditionalFormatting>
  <conditionalFormatting sqref="AN7">
    <cfRule type="containsText" dxfId="10450" priority="1321" operator="containsText" text="BAJA">
      <formula>NOT(ISERROR(SEARCH("BAJA",AN7)))</formula>
    </cfRule>
    <cfRule type="containsText" dxfId="10449" priority="1322" operator="containsText" text="MEDIA">
      <formula>NOT(ISERROR(SEARCH("MEDIA",AN7)))</formula>
    </cfRule>
    <cfRule type="containsText" dxfId="10448" priority="1323" operator="containsText" text="ALTA">
      <formula>NOT(ISERROR(SEARCH("ALTA",AN7)))</formula>
    </cfRule>
  </conditionalFormatting>
  <conditionalFormatting sqref="AC6">
    <cfRule type="containsText" dxfId="10447" priority="1130" operator="containsText" text="BAJA">
      <formula>NOT(ISERROR(SEARCH("BAJA",AC6)))</formula>
    </cfRule>
    <cfRule type="containsText" dxfId="10446" priority="1131" operator="containsText" text="MEDIA">
      <formula>NOT(ISERROR(SEARCH("MEDIA",AC6)))</formula>
    </cfRule>
    <cfRule type="containsText" dxfId="10445" priority="1132" operator="containsText" text="ALTA">
      <formula>NOT(ISERROR(SEARCH("ALTA",AC6)))</formula>
    </cfRule>
  </conditionalFormatting>
  <conditionalFormatting sqref="AC8">
    <cfRule type="containsText" dxfId="10444" priority="1127" operator="containsText" text="BAJA">
      <formula>NOT(ISERROR(SEARCH("BAJA",AC8)))</formula>
    </cfRule>
    <cfRule type="containsText" dxfId="10443" priority="1128" operator="containsText" text="MEDIA">
      <formula>NOT(ISERROR(SEARCH("MEDIA",AC8)))</formula>
    </cfRule>
    <cfRule type="containsText" dxfId="10442" priority="1129" operator="containsText" text="ALTA">
      <formula>NOT(ISERROR(SEARCH("ALTA",AC8)))</formula>
    </cfRule>
  </conditionalFormatting>
  <conditionalFormatting sqref="AC9">
    <cfRule type="containsText" dxfId="10441" priority="1124" operator="containsText" text="BAJA">
      <formula>NOT(ISERROR(SEARCH("BAJA",AC9)))</formula>
    </cfRule>
    <cfRule type="containsText" dxfId="10440" priority="1125" operator="containsText" text="MEDIA">
      <formula>NOT(ISERROR(SEARCH("MEDIA",AC9)))</formula>
    </cfRule>
    <cfRule type="containsText" dxfId="10439" priority="1126" operator="containsText" text="ALTA">
      <formula>NOT(ISERROR(SEARCH("ALTA",AC9)))</formula>
    </cfRule>
  </conditionalFormatting>
  <conditionalFormatting sqref="AC10">
    <cfRule type="containsText" dxfId="10438" priority="1118" operator="containsText" text="BAJA">
      <formula>NOT(ISERROR(SEARCH("BAJA",AC10)))</formula>
    </cfRule>
    <cfRule type="containsText" dxfId="10437" priority="1119" operator="containsText" text="MEDIA">
      <formula>NOT(ISERROR(SEARCH("MEDIA",AC10)))</formula>
    </cfRule>
    <cfRule type="containsText" dxfId="10436" priority="1120" operator="containsText" text="ALTA">
      <formula>NOT(ISERROR(SEARCH("ALTA",AC10)))</formula>
    </cfRule>
  </conditionalFormatting>
  <conditionalFormatting sqref="AL9">
    <cfRule type="containsText" dxfId="10435" priority="1109" operator="containsText" text="BAJA">
      <formula>NOT(ISERROR(SEARCH("BAJA",AL9)))</formula>
    </cfRule>
    <cfRule type="containsText" dxfId="10434" priority="1110" operator="containsText" text="MEDIA">
      <formula>NOT(ISERROR(SEARCH("MEDIA",AL9)))</formula>
    </cfRule>
    <cfRule type="containsText" dxfId="10433" priority="1111" operator="containsText" text="ALTA">
      <formula>NOT(ISERROR(SEARCH("ALTA",AL9)))</formula>
    </cfRule>
  </conditionalFormatting>
  <conditionalFormatting sqref="V5 V4:X4 Z4 AW4:AX4 AX6 AX8">
    <cfRule type="cellIs" dxfId="10432" priority="946" operator="equal">
      <formula>100%</formula>
    </cfRule>
    <cfRule type="cellIs" dxfId="10431" priority="947" operator="equal">
      <formula>80%</formula>
    </cfRule>
    <cfRule type="cellIs" dxfId="10430" priority="948" operator="equal">
      <formula>60%</formula>
    </cfRule>
    <cfRule type="cellIs" dxfId="10429" priority="949" operator="equal">
      <formula>40%</formula>
    </cfRule>
    <cfRule type="cellIs" dxfId="10428" priority="950" operator="equal">
      <formula>0.2</formula>
    </cfRule>
    <cfRule type="containsText" dxfId="10427" priority="1052" operator="containsText" text="Extremo">
      <formula>NOT(ISERROR(SEARCH("Extremo",V4)))</formula>
    </cfRule>
    <cfRule type="containsText" dxfId="10426" priority="1053" operator="containsText" text="Alto">
      <formula>NOT(ISERROR(SEARCH("Alto",V4)))</formula>
    </cfRule>
    <cfRule type="containsText" dxfId="10425" priority="1054" operator="containsText" text="Bajo">
      <formula>NOT(ISERROR(SEARCH("Bajo",V4)))</formula>
    </cfRule>
    <cfRule type="containsText" dxfId="10424" priority="1075" operator="containsText" text="Catastrófico">
      <formula>NOT(ISERROR(SEARCH("Catastrófico",V4)))</formula>
    </cfRule>
    <cfRule type="containsText" dxfId="10423" priority="1076" operator="containsText" text="Mayor">
      <formula>NOT(ISERROR(SEARCH("Mayor",V4)))</formula>
    </cfRule>
    <cfRule type="containsText" dxfId="10422" priority="1077" operator="containsText" text="Moderado">
      <formula>NOT(ISERROR(SEARCH("Moderado",V4)))</formula>
    </cfRule>
    <cfRule type="containsText" dxfId="10421" priority="1078" operator="containsText" text="Menor">
      <formula>NOT(ISERROR(SEARCH("Menor",V4)))</formula>
    </cfRule>
    <cfRule type="containsText" dxfId="10420" priority="1079" operator="containsText" text="Leve">
      <formula>NOT(ISERROR(SEARCH("Leve",V4)))</formula>
    </cfRule>
    <cfRule type="containsText" dxfId="10419" priority="1095" operator="containsText" text="Muy a">
      <formula>NOT(ISERROR(SEARCH("Muy a",V4)))</formula>
    </cfRule>
    <cfRule type="containsText" dxfId="10418" priority="1096" operator="containsText" text="Muy b">
      <formula>NOT(ISERROR(SEARCH("Muy b",V4)))</formula>
    </cfRule>
    <cfRule type="containsText" dxfId="10417" priority="1097" operator="containsText" text="Baja">
      <formula>NOT(ISERROR(SEARCH("Baja",V4)))</formula>
    </cfRule>
    <cfRule type="containsText" dxfId="10416" priority="1098" operator="containsText" text="Media">
      <formula>NOT(ISERROR(SEARCH("Media",V4)))</formula>
    </cfRule>
    <cfRule type="containsText" dxfId="10415" priority="1100" operator="containsText" text="Alta">
      <formula>NOT(ISERROR(SEARCH("Alta",V4)))</formula>
    </cfRule>
  </conditionalFormatting>
  <conditionalFormatting sqref="V6">
    <cfRule type="containsText" dxfId="10414" priority="1090" operator="containsText" text="Muy a">
      <formula>NOT(ISERROR(SEARCH("Muy a",V6)))</formula>
    </cfRule>
    <cfRule type="containsText" dxfId="10413" priority="1091" operator="containsText" text="Muy b">
      <formula>NOT(ISERROR(SEARCH("Muy b",V6)))</formula>
    </cfRule>
    <cfRule type="containsText" dxfId="10412" priority="1092" operator="containsText" text="Baja">
      <formula>NOT(ISERROR(SEARCH("Baja",V6)))</formula>
    </cfRule>
    <cfRule type="containsText" dxfId="10411" priority="1093" operator="containsText" text="Media">
      <formula>NOT(ISERROR(SEARCH("Media",V6)))</formula>
    </cfRule>
    <cfRule type="containsText" dxfId="10410" priority="1094" operator="containsText" text="Alta">
      <formula>NOT(ISERROR(SEARCH("Alta",V6)))</formula>
    </cfRule>
  </conditionalFormatting>
  <conditionalFormatting sqref="V8">
    <cfRule type="containsText" dxfId="10409" priority="1080" operator="containsText" text="Muy a">
      <formula>NOT(ISERROR(SEARCH("Muy a",V8)))</formula>
    </cfRule>
    <cfRule type="containsText" dxfId="10408" priority="1081" operator="containsText" text="Muy b">
      <formula>NOT(ISERROR(SEARCH("Muy b",V8)))</formula>
    </cfRule>
    <cfRule type="containsText" dxfId="10407" priority="1082" operator="containsText" text="Baja">
      <formula>NOT(ISERROR(SEARCH("Baja",V8)))</formula>
    </cfRule>
    <cfRule type="containsText" dxfId="10406" priority="1083" operator="containsText" text="Media">
      <formula>NOT(ISERROR(SEARCH("Media",V8)))</formula>
    </cfRule>
    <cfRule type="containsText" dxfId="10405" priority="1084" operator="containsText" text="Alta">
      <formula>NOT(ISERROR(SEARCH("Alta",V8)))</formula>
    </cfRule>
  </conditionalFormatting>
  <conditionalFormatting sqref="X8">
    <cfRule type="containsText" dxfId="10404" priority="1055" operator="containsText" text="Catastrófico">
      <formula>NOT(ISERROR(SEARCH("Catastrófico",X8)))</formula>
    </cfRule>
    <cfRule type="containsText" dxfId="10403" priority="1056" operator="containsText" text="Mayor">
      <formula>NOT(ISERROR(SEARCH("Mayor",X8)))</formula>
    </cfRule>
    <cfRule type="containsText" dxfId="10402" priority="1057" operator="containsText" text="Moderado">
      <formula>NOT(ISERROR(SEARCH("Moderado",X8)))</formula>
    </cfRule>
    <cfRule type="containsText" dxfId="10401" priority="1058" operator="containsText" text="Menor">
      <formula>NOT(ISERROR(SEARCH("Menor",X8)))</formula>
    </cfRule>
    <cfRule type="containsText" dxfId="10400" priority="1059" operator="containsText" text="Leve">
      <formula>NOT(ISERROR(SEARCH("Leve",X8)))</formula>
    </cfRule>
    <cfRule type="containsText" dxfId="10399" priority="1060" operator="containsText" text="Muy a">
      <formula>NOT(ISERROR(SEARCH("Muy a",X8)))</formula>
    </cfRule>
    <cfRule type="containsText" dxfId="10398" priority="1061" operator="containsText" text="Muy b">
      <formula>NOT(ISERROR(SEARCH("Muy b",X8)))</formula>
    </cfRule>
    <cfRule type="containsText" dxfId="10397" priority="1062" operator="containsText" text="Baja">
      <formula>NOT(ISERROR(SEARCH("Baja",X8)))</formula>
    </cfRule>
    <cfRule type="containsText" dxfId="10396" priority="1063" operator="containsText" text="Media">
      <formula>NOT(ISERROR(SEARCH("Media",X8)))</formula>
    </cfRule>
    <cfRule type="containsText" dxfId="10395" priority="1064" operator="containsText" text="Alta">
      <formula>NOT(ISERROR(SEARCH("Alta",X8)))</formula>
    </cfRule>
  </conditionalFormatting>
  <conditionalFormatting sqref="Z6">
    <cfRule type="containsText" dxfId="10394" priority="1039" operator="containsText" text="Extremo">
      <formula>NOT(ISERROR(SEARCH("Extremo",Z6)))</formula>
    </cfRule>
    <cfRule type="containsText" dxfId="10393" priority="1040" operator="containsText" text="Alto">
      <formula>NOT(ISERROR(SEARCH("Alto",Z6)))</formula>
    </cfRule>
    <cfRule type="containsText" dxfId="10392" priority="1041" operator="containsText" text="Bajo">
      <formula>NOT(ISERROR(SEARCH("Bajo",Z6)))</formula>
    </cfRule>
    <cfRule type="containsText" dxfId="10391" priority="1042" operator="containsText" text="Catastrófico">
      <formula>NOT(ISERROR(SEARCH("Catastrófico",Z6)))</formula>
    </cfRule>
    <cfRule type="containsText" dxfId="10390" priority="1043" operator="containsText" text="Mayor">
      <formula>NOT(ISERROR(SEARCH("Mayor",Z6)))</formula>
    </cfRule>
    <cfRule type="containsText" dxfId="10389" priority="1044" operator="containsText" text="Moderado">
      <formula>NOT(ISERROR(SEARCH("Moderado",Z6)))</formula>
    </cfRule>
    <cfRule type="containsText" dxfId="10388" priority="1045" operator="containsText" text="Menor">
      <formula>NOT(ISERROR(SEARCH("Menor",Z6)))</formula>
    </cfRule>
    <cfRule type="containsText" dxfId="10387" priority="1046" operator="containsText" text="Leve">
      <formula>NOT(ISERROR(SEARCH("Leve",Z6)))</formula>
    </cfRule>
    <cfRule type="containsText" dxfId="10386" priority="1047" operator="containsText" text="Muy a">
      <formula>NOT(ISERROR(SEARCH("Muy a",Z6)))</formula>
    </cfRule>
    <cfRule type="containsText" dxfId="10385" priority="1048" operator="containsText" text="Muy b">
      <formula>NOT(ISERROR(SEARCH("Muy b",Z6)))</formula>
    </cfRule>
    <cfRule type="containsText" dxfId="10384" priority="1049" operator="containsText" text="Baja">
      <formula>NOT(ISERROR(SEARCH("Baja",Z6)))</formula>
    </cfRule>
    <cfRule type="containsText" dxfId="10383" priority="1050" operator="containsText" text="Media">
      <formula>NOT(ISERROR(SEARCH("Media",Z6)))</formula>
    </cfRule>
    <cfRule type="containsText" dxfId="10382" priority="1051" operator="containsText" text="Alta">
      <formula>NOT(ISERROR(SEARCH("Alta",Z6)))</formula>
    </cfRule>
  </conditionalFormatting>
  <conditionalFormatting sqref="Z8">
    <cfRule type="containsText" dxfId="10381" priority="1026" operator="containsText" text="Extremo">
      <formula>NOT(ISERROR(SEARCH("Extremo",Z8)))</formula>
    </cfRule>
    <cfRule type="containsText" dxfId="10380" priority="1027" operator="containsText" text="Alto">
      <formula>NOT(ISERROR(SEARCH("Alto",Z8)))</formula>
    </cfRule>
    <cfRule type="containsText" dxfId="10379" priority="1028" operator="containsText" text="Bajo">
      <formula>NOT(ISERROR(SEARCH("Bajo",Z8)))</formula>
    </cfRule>
    <cfRule type="containsText" dxfId="10378" priority="1029" operator="containsText" text="Catastrófico">
      <formula>NOT(ISERROR(SEARCH("Catastrófico",Z8)))</formula>
    </cfRule>
    <cfRule type="containsText" dxfId="10377" priority="1030" operator="containsText" text="Mayor">
      <formula>NOT(ISERROR(SEARCH("Mayor",Z8)))</formula>
    </cfRule>
    <cfRule type="containsText" dxfId="10376" priority="1031" operator="containsText" text="Moderado">
      <formula>NOT(ISERROR(SEARCH("Moderado",Z8)))</formula>
    </cfRule>
    <cfRule type="containsText" dxfId="10375" priority="1032" operator="containsText" text="Menor">
      <formula>NOT(ISERROR(SEARCH("Menor",Z8)))</formula>
    </cfRule>
    <cfRule type="containsText" dxfId="10374" priority="1033" operator="containsText" text="Leve">
      <formula>NOT(ISERROR(SEARCH("Leve",Z8)))</formula>
    </cfRule>
    <cfRule type="containsText" dxfId="10373" priority="1034" operator="containsText" text="Muy a">
      <formula>NOT(ISERROR(SEARCH("Muy a",Z8)))</formula>
    </cfRule>
    <cfRule type="containsText" dxfId="10372" priority="1035" operator="containsText" text="Muy b">
      <formula>NOT(ISERROR(SEARCH("Muy b",Z8)))</formula>
    </cfRule>
    <cfRule type="containsText" dxfId="10371" priority="1036" operator="containsText" text="Baja">
      <formula>NOT(ISERROR(SEARCH("Baja",Z8)))</formula>
    </cfRule>
    <cfRule type="containsText" dxfId="10370" priority="1037" operator="containsText" text="Media">
      <formula>NOT(ISERROR(SEARCH("Media",Z8)))</formula>
    </cfRule>
    <cfRule type="containsText" dxfId="10369" priority="1038" operator="containsText" text="Alta">
      <formula>NOT(ISERROR(SEARCH("Alta",Z8)))</formula>
    </cfRule>
  </conditionalFormatting>
  <conditionalFormatting sqref="AA4">
    <cfRule type="cellIs" dxfId="10368" priority="873" operator="equal">
      <formula>100%</formula>
    </cfRule>
    <cfRule type="cellIs" dxfId="10367" priority="874" operator="equal">
      <formula>75%</formula>
    </cfRule>
    <cfRule type="cellIs" dxfId="10366" priority="875" operator="equal">
      <formula>50%</formula>
    </cfRule>
    <cfRule type="cellIs" dxfId="10365" priority="876" operator="equal">
      <formula>25%</formula>
    </cfRule>
    <cfRule type="containsText" dxfId="10364" priority="1000" operator="containsText" text="Extremo">
      <formula>NOT(ISERROR(SEARCH("Extremo",AA4)))</formula>
    </cfRule>
    <cfRule type="containsText" dxfId="10363" priority="1001" operator="containsText" text="Alto">
      <formula>NOT(ISERROR(SEARCH("Alto",AA4)))</formula>
    </cfRule>
    <cfRule type="containsText" dxfId="10362" priority="1002" operator="containsText" text="Bajo">
      <formula>NOT(ISERROR(SEARCH("Bajo",AA4)))</formula>
    </cfRule>
    <cfRule type="containsText" dxfId="10361" priority="1003" operator="containsText" text="Catastrófico">
      <formula>NOT(ISERROR(SEARCH("Catastrófico",AA4)))</formula>
    </cfRule>
    <cfRule type="containsText" dxfId="10360" priority="1004" operator="containsText" text="Mayor">
      <formula>NOT(ISERROR(SEARCH("Mayor",AA4)))</formula>
    </cfRule>
    <cfRule type="containsText" dxfId="10359" priority="1005" operator="containsText" text="Moderado">
      <formula>NOT(ISERROR(SEARCH("Moderado",AA4)))</formula>
    </cfRule>
    <cfRule type="containsText" dxfId="10358" priority="1006" operator="containsText" text="Menor">
      <formula>NOT(ISERROR(SEARCH("Menor",AA4)))</formula>
    </cfRule>
    <cfRule type="containsText" dxfId="10357" priority="1007" operator="containsText" text="Leve">
      <formula>NOT(ISERROR(SEARCH("Leve",AA4)))</formula>
    </cfRule>
    <cfRule type="containsText" dxfId="10356" priority="1008" operator="containsText" text="Muy a">
      <formula>NOT(ISERROR(SEARCH("Muy a",AA4)))</formula>
    </cfRule>
    <cfRule type="containsText" dxfId="10355" priority="1009" operator="containsText" text="Muy b">
      <formula>NOT(ISERROR(SEARCH("Muy b",AA4)))</formula>
    </cfRule>
    <cfRule type="containsText" dxfId="10354" priority="1010" operator="containsText" text="Baja">
      <formula>NOT(ISERROR(SEARCH("Baja",AA4)))</formula>
    </cfRule>
    <cfRule type="containsText" dxfId="10353" priority="1011" operator="containsText" text="Media">
      <formula>NOT(ISERROR(SEARCH("Media",AA4)))</formula>
    </cfRule>
    <cfRule type="containsText" dxfId="10352" priority="1012" operator="containsText" text="Alta">
      <formula>NOT(ISERROR(SEARCH("Alta",AA4)))</formula>
    </cfRule>
  </conditionalFormatting>
  <conditionalFormatting sqref="Y4 Y6 Y8">
    <cfRule type="cellIs" dxfId="10351" priority="928" operator="equal">
      <formula>100%</formula>
    </cfRule>
    <cfRule type="cellIs" dxfId="10350" priority="929" operator="equal">
      <formula>80%</formula>
    </cfRule>
    <cfRule type="cellIs" dxfId="10349" priority="930" operator="equal">
      <formula>60%</formula>
    </cfRule>
    <cfRule type="cellIs" dxfId="10348" priority="931" operator="equal">
      <formula>40%</formula>
    </cfRule>
    <cfRule type="cellIs" dxfId="10347" priority="932" operator="equal">
      <formula>0.2</formula>
    </cfRule>
    <cfRule type="containsText" dxfId="10346" priority="933" operator="containsText" text="Extremo">
      <formula>NOT(ISERROR(SEARCH("Extremo",Y4)))</formula>
    </cfRule>
    <cfRule type="containsText" dxfId="10345" priority="934" operator="containsText" text="Alto">
      <formula>NOT(ISERROR(SEARCH("Alto",Y4)))</formula>
    </cfRule>
    <cfRule type="containsText" dxfId="10344" priority="935" operator="containsText" text="Bajo">
      <formula>NOT(ISERROR(SEARCH("Bajo",Y4)))</formula>
    </cfRule>
    <cfRule type="containsText" dxfId="10343" priority="936" operator="containsText" text="Catastrófico">
      <formula>NOT(ISERROR(SEARCH("Catastrófico",Y4)))</formula>
    </cfRule>
    <cfRule type="containsText" dxfId="10342" priority="937" operator="containsText" text="Mayor">
      <formula>NOT(ISERROR(SEARCH("Mayor",Y4)))</formula>
    </cfRule>
    <cfRule type="containsText" dxfId="10341" priority="938" operator="containsText" text="Moderado">
      <formula>NOT(ISERROR(SEARCH("Moderado",Y4)))</formula>
    </cfRule>
    <cfRule type="containsText" dxfId="10340" priority="939" operator="containsText" text="Menor">
      <formula>NOT(ISERROR(SEARCH("Menor",Y4)))</formula>
    </cfRule>
    <cfRule type="containsText" dxfId="10339" priority="940" operator="containsText" text="Leve">
      <formula>NOT(ISERROR(SEARCH("Leve",Y4)))</formula>
    </cfRule>
    <cfRule type="containsText" dxfId="10338" priority="941" operator="containsText" text="Muy a">
      <formula>NOT(ISERROR(SEARCH("Muy a",Y4)))</formula>
    </cfRule>
    <cfRule type="containsText" dxfId="10337" priority="942" operator="containsText" text="Muy b">
      <formula>NOT(ISERROR(SEARCH("Muy b",Y4)))</formula>
    </cfRule>
    <cfRule type="containsText" dxfId="10336" priority="943" operator="containsText" text="Baja">
      <formula>NOT(ISERROR(SEARCH("Baja",Y4)))</formula>
    </cfRule>
    <cfRule type="containsText" dxfId="10335" priority="944" operator="containsText" text="Media">
      <formula>NOT(ISERROR(SEARCH("Media",Y4)))</formula>
    </cfRule>
    <cfRule type="containsText" dxfId="10334" priority="945" operator="containsText" text="Alta">
      <formula>NOT(ISERROR(SEARCH("Alta",Y4)))</formula>
    </cfRule>
  </conditionalFormatting>
  <conditionalFormatting sqref="W6 W8">
    <cfRule type="cellIs" dxfId="10333" priority="910" operator="equal">
      <formula>100%</formula>
    </cfRule>
    <cfRule type="cellIs" dxfId="10332" priority="911" operator="equal">
      <formula>80%</formula>
    </cfRule>
    <cfRule type="cellIs" dxfId="10331" priority="912" operator="equal">
      <formula>60%</formula>
    </cfRule>
    <cfRule type="cellIs" dxfId="10330" priority="913" operator="equal">
      <formula>40%</formula>
    </cfRule>
    <cfRule type="cellIs" dxfId="10329" priority="914" operator="equal">
      <formula>0.2</formula>
    </cfRule>
    <cfRule type="containsText" dxfId="10328" priority="915" operator="containsText" text="Extremo">
      <formula>NOT(ISERROR(SEARCH("Extremo",W6)))</formula>
    </cfRule>
    <cfRule type="containsText" dxfId="10327" priority="916" operator="containsText" text="Alto">
      <formula>NOT(ISERROR(SEARCH("Alto",W6)))</formula>
    </cfRule>
    <cfRule type="containsText" dxfId="10326" priority="917" operator="containsText" text="Bajo">
      <formula>NOT(ISERROR(SEARCH("Bajo",W6)))</formula>
    </cfRule>
    <cfRule type="containsText" dxfId="10325" priority="918" operator="containsText" text="Catastrófico">
      <formula>NOT(ISERROR(SEARCH("Catastrófico",W6)))</formula>
    </cfRule>
    <cfRule type="containsText" dxfId="10324" priority="919" operator="containsText" text="Mayor">
      <formula>NOT(ISERROR(SEARCH("Mayor",W6)))</formula>
    </cfRule>
    <cfRule type="containsText" dxfId="10323" priority="920" operator="containsText" text="Moderado">
      <formula>NOT(ISERROR(SEARCH("Moderado",W6)))</formula>
    </cfRule>
    <cfRule type="containsText" dxfId="10322" priority="921" operator="containsText" text="Menor">
      <formula>NOT(ISERROR(SEARCH("Menor",W6)))</formula>
    </cfRule>
    <cfRule type="containsText" dxfId="10321" priority="922" operator="containsText" text="Leve">
      <formula>NOT(ISERROR(SEARCH("Leve",W6)))</formula>
    </cfRule>
    <cfRule type="containsText" dxfId="10320" priority="923" operator="containsText" text="Muy a">
      <formula>NOT(ISERROR(SEARCH("Muy a",W6)))</formula>
    </cfRule>
    <cfRule type="containsText" dxfId="10319" priority="924" operator="containsText" text="Muy b">
      <formula>NOT(ISERROR(SEARCH("Muy b",W6)))</formula>
    </cfRule>
    <cfRule type="containsText" dxfId="10318" priority="925" operator="containsText" text="Baja">
      <formula>NOT(ISERROR(SEARCH("Baja",W6)))</formula>
    </cfRule>
    <cfRule type="containsText" dxfId="10317" priority="926" operator="containsText" text="Media">
      <formula>NOT(ISERROR(SEARCH("Media",W6)))</formula>
    </cfRule>
    <cfRule type="containsText" dxfId="10316" priority="927" operator="containsText" text="Alta">
      <formula>NOT(ISERROR(SEARCH("Alta",W6)))</formula>
    </cfRule>
  </conditionalFormatting>
  <conditionalFormatting sqref="AP8">
    <cfRule type="containsText" dxfId="10315" priority="901" operator="containsText" text="BAJA">
      <formula>NOT(ISERROR(SEARCH("BAJA",AP8)))</formula>
    </cfRule>
    <cfRule type="containsText" dxfId="10314" priority="902" operator="containsText" text="MEDIA">
      <formula>NOT(ISERROR(SEARCH("MEDIA",AP8)))</formula>
    </cfRule>
    <cfRule type="containsText" dxfId="10313" priority="903" operator="containsText" text="ALTA">
      <formula>NOT(ISERROR(SEARCH("ALTA",AP8)))</formula>
    </cfRule>
  </conditionalFormatting>
  <conditionalFormatting sqref="AP7">
    <cfRule type="containsText" dxfId="10312" priority="892" operator="containsText" text="BAJA">
      <formula>NOT(ISERROR(SEARCH("BAJA",AP7)))</formula>
    </cfRule>
    <cfRule type="containsText" dxfId="10311" priority="893" operator="containsText" text="MEDIA">
      <formula>NOT(ISERROR(SEARCH("MEDIA",AP7)))</formula>
    </cfRule>
    <cfRule type="containsText" dxfId="10310" priority="894" operator="containsText" text="ALTA">
      <formula>NOT(ISERROR(SEARCH("ALTA",AP7)))</formula>
    </cfRule>
  </conditionalFormatting>
  <conditionalFormatting sqref="AP9">
    <cfRule type="containsText" dxfId="10309" priority="889" operator="containsText" text="BAJA">
      <formula>NOT(ISERROR(SEARCH("BAJA",AP9)))</formula>
    </cfRule>
    <cfRule type="containsText" dxfId="10308" priority="890" operator="containsText" text="MEDIA">
      <formula>NOT(ISERROR(SEARCH("MEDIA",AP9)))</formula>
    </cfRule>
    <cfRule type="containsText" dxfId="10307" priority="891" operator="containsText" text="ALTA">
      <formula>NOT(ISERROR(SEARCH("ALTA",AP9)))</formula>
    </cfRule>
  </conditionalFormatting>
  <conditionalFormatting sqref="AQ8">
    <cfRule type="containsText" dxfId="10306" priority="883" operator="containsText" text="BAJA">
      <formula>NOT(ISERROR(SEARCH("BAJA",AQ8)))</formula>
    </cfRule>
    <cfRule type="containsText" dxfId="10305" priority="884" operator="containsText" text="MEDIA">
      <formula>NOT(ISERROR(SEARCH("MEDIA",AQ8)))</formula>
    </cfRule>
    <cfRule type="containsText" dxfId="10304" priority="885" operator="containsText" text="ALTA">
      <formula>NOT(ISERROR(SEARCH("ALTA",AQ8)))</formula>
    </cfRule>
  </conditionalFormatting>
  <conditionalFormatting sqref="AQ9">
    <cfRule type="containsText" dxfId="10303" priority="877" operator="containsText" text="BAJA">
      <formula>NOT(ISERROR(SEARCH("BAJA",AQ9)))</formula>
    </cfRule>
    <cfRule type="containsText" dxfId="10302" priority="878" operator="containsText" text="MEDIA">
      <formula>NOT(ISERROR(SEARCH("MEDIA",AQ9)))</formula>
    </cfRule>
    <cfRule type="containsText" dxfId="10301" priority="879" operator="containsText" text="ALTA">
      <formula>NOT(ISERROR(SEARCH("ALTA",AQ9)))</formula>
    </cfRule>
  </conditionalFormatting>
  <conditionalFormatting sqref="AA6 AA8">
    <cfRule type="cellIs" dxfId="10300" priority="856" operator="equal">
      <formula>100%</formula>
    </cfRule>
    <cfRule type="cellIs" dxfId="10299" priority="857" operator="equal">
      <formula>75%</formula>
    </cfRule>
    <cfRule type="cellIs" dxfId="10298" priority="858" operator="equal">
      <formula>50%</formula>
    </cfRule>
    <cfRule type="cellIs" dxfId="10297" priority="859" operator="equal">
      <formula>25%</formula>
    </cfRule>
    <cfRule type="containsText" dxfId="10296" priority="860" operator="containsText" text="Extremo">
      <formula>NOT(ISERROR(SEARCH("Extremo",AA6)))</formula>
    </cfRule>
    <cfRule type="containsText" dxfId="10295" priority="861" operator="containsText" text="Alto">
      <formula>NOT(ISERROR(SEARCH("Alto",AA6)))</formula>
    </cfRule>
    <cfRule type="containsText" dxfId="10294" priority="862" operator="containsText" text="Bajo">
      <formula>NOT(ISERROR(SEARCH("Bajo",AA6)))</formula>
    </cfRule>
    <cfRule type="containsText" dxfId="10293" priority="863" operator="containsText" text="Catastrófico">
      <formula>NOT(ISERROR(SEARCH("Catastrófico",AA6)))</formula>
    </cfRule>
    <cfRule type="containsText" dxfId="10292" priority="864" operator="containsText" text="Mayor">
      <formula>NOT(ISERROR(SEARCH("Mayor",AA6)))</formula>
    </cfRule>
    <cfRule type="containsText" dxfId="10291" priority="865" operator="containsText" text="Moderado">
      <formula>NOT(ISERROR(SEARCH("Moderado",AA6)))</formula>
    </cfRule>
    <cfRule type="containsText" dxfId="10290" priority="866" operator="containsText" text="Menor">
      <formula>NOT(ISERROR(SEARCH("Menor",AA6)))</formula>
    </cfRule>
    <cfRule type="containsText" dxfId="10289" priority="867" operator="containsText" text="Leve">
      <formula>NOT(ISERROR(SEARCH("Leve",AA6)))</formula>
    </cfRule>
    <cfRule type="containsText" dxfId="10288" priority="868" operator="containsText" text="Muy a">
      <formula>NOT(ISERROR(SEARCH("Muy a",AA6)))</formula>
    </cfRule>
    <cfRule type="containsText" dxfId="10287" priority="869" operator="containsText" text="Muy b">
      <formula>NOT(ISERROR(SEARCH("Muy b",AA6)))</formula>
    </cfRule>
    <cfRule type="containsText" dxfId="10286" priority="870" operator="containsText" text="Baja">
      <formula>NOT(ISERROR(SEARCH("Baja",AA6)))</formula>
    </cfRule>
    <cfRule type="containsText" dxfId="10285" priority="871" operator="containsText" text="Media">
      <formula>NOT(ISERROR(SEARCH("Media",AA6)))</formula>
    </cfRule>
    <cfRule type="containsText" dxfId="10284" priority="872" operator="containsText" text="Alta">
      <formula>NOT(ISERROR(SEARCH("Alta",AA6)))</formula>
    </cfRule>
  </conditionalFormatting>
  <conditionalFormatting sqref="AU5">
    <cfRule type="containsText" dxfId="10283" priority="835" operator="containsText" text="BAJA">
      <formula>NOT(ISERROR(SEARCH("BAJA",AU5)))</formula>
    </cfRule>
    <cfRule type="containsText" dxfId="10282" priority="836" operator="containsText" text="MEDIA">
      <formula>NOT(ISERROR(SEARCH("MEDIA",AU5)))</formula>
    </cfRule>
    <cfRule type="containsText" dxfId="10281" priority="837" operator="containsText" text="ALTA">
      <formula>NOT(ISERROR(SEARCH("ALTA",AU5)))</formula>
    </cfRule>
  </conditionalFormatting>
  <conditionalFormatting sqref="AU6">
    <cfRule type="containsText" dxfId="10280" priority="832" operator="containsText" text="BAJA">
      <formula>NOT(ISERROR(SEARCH("BAJA",AU6)))</formula>
    </cfRule>
    <cfRule type="containsText" dxfId="10279" priority="833" operator="containsText" text="MEDIA">
      <formula>NOT(ISERROR(SEARCH("MEDIA",AU6)))</formula>
    </cfRule>
    <cfRule type="containsText" dxfId="10278" priority="834" operator="containsText" text="ALTA">
      <formula>NOT(ISERROR(SEARCH("ALTA",AU6)))</formula>
    </cfRule>
  </conditionalFormatting>
  <conditionalFormatting sqref="AU7">
    <cfRule type="containsText" dxfId="10277" priority="829" operator="containsText" text="BAJA">
      <formula>NOT(ISERROR(SEARCH("BAJA",AU7)))</formula>
    </cfRule>
    <cfRule type="containsText" dxfId="10276" priority="830" operator="containsText" text="MEDIA">
      <formula>NOT(ISERROR(SEARCH("MEDIA",AU7)))</formula>
    </cfRule>
    <cfRule type="containsText" dxfId="10275" priority="831" operator="containsText" text="ALTA">
      <formula>NOT(ISERROR(SEARCH("ALTA",AU7)))</formula>
    </cfRule>
  </conditionalFormatting>
  <conditionalFormatting sqref="AU8">
    <cfRule type="containsText" dxfId="10274" priority="826" operator="containsText" text="BAJA">
      <formula>NOT(ISERROR(SEARCH("BAJA",AU8)))</formula>
    </cfRule>
    <cfRule type="containsText" dxfId="10273" priority="827" operator="containsText" text="MEDIA">
      <formula>NOT(ISERROR(SEARCH("MEDIA",AU8)))</formula>
    </cfRule>
    <cfRule type="containsText" dxfId="10272" priority="828" operator="containsText" text="ALTA">
      <formula>NOT(ISERROR(SEARCH("ALTA",AU8)))</formula>
    </cfRule>
  </conditionalFormatting>
  <conditionalFormatting sqref="AU9">
    <cfRule type="containsText" dxfId="10271" priority="823" operator="containsText" text="BAJA">
      <formula>NOT(ISERROR(SEARCH("BAJA",AU9)))</formula>
    </cfRule>
    <cfRule type="containsText" dxfId="10270" priority="824" operator="containsText" text="MEDIA">
      <formula>NOT(ISERROR(SEARCH("MEDIA",AU9)))</formula>
    </cfRule>
    <cfRule type="containsText" dxfId="10269" priority="825" operator="containsText" text="ALTA">
      <formula>NOT(ISERROR(SEARCH("ALTA",AU9)))</formula>
    </cfRule>
  </conditionalFormatting>
  <conditionalFormatting sqref="AU10">
    <cfRule type="containsText" dxfId="10268" priority="820" operator="containsText" text="BAJA">
      <formula>NOT(ISERROR(SEARCH("BAJA",AU10)))</formula>
    </cfRule>
    <cfRule type="containsText" dxfId="10267" priority="821" operator="containsText" text="MEDIA">
      <formula>NOT(ISERROR(SEARCH("MEDIA",AU10)))</formula>
    </cfRule>
    <cfRule type="containsText" dxfId="10266" priority="822" operator="containsText" text="ALTA">
      <formula>NOT(ISERROR(SEARCH("ALTA",AU10)))</formula>
    </cfRule>
  </conditionalFormatting>
  <conditionalFormatting sqref="AW8">
    <cfRule type="containsText" dxfId="10265" priority="765" operator="containsText" text="Extremo">
      <formula>NOT(ISERROR(SEARCH("Extremo",AW8)))</formula>
    </cfRule>
    <cfRule type="containsText" dxfId="10264" priority="766" operator="containsText" text="Alto">
      <formula>NOT(ISERROR(SEARCH("Alto",AW8)))</formula>
    </cfRule>
    <cfRule type="containsText" dxfId="10263" priority="767" operator="containsText" text="Bajo">
      <formula>NOT(ISERROR(SEARCH("Bajo",AW8)))</formula>
    </cfRule>
    <cfRule type="containsText" dxfId="10262" priority="768" operator="containsText" text="Catastrófico">
      <formula>NOT(ISERROR(SEARCH("Catastrófico",AW8)))</formula>
    </cfRule>
    <cfRule type="containsText" dxfId="10261" priority="769" operator="containsText" text="Mayor">
      <formula>NOT(ISERROR(SEARCH("Mayor",AW8)))</formula>
    </cfRule>
    <cfRule type="containsText" dxfId="10260" priority="770" operator="containsText" text="Moderado">
      <formula>NOT(ISERROR(SEARCH("Moderado",AW8)))</formula>
    </cfRule>
    <cfRule type="containsText" dxfId="10259" priority="771" operator="containsText" text="Menor">
      <formula>NOT(ISERROR(SEARCH("Menor",AW8)))</formula>
    </cfRule>
    <cfRule type="containsText" dxfId="10258" priority="772" operator="containsText" text="Leve">
      <formula>NOT(ISERROR(SEARCH("Leve",AW8)))</formula>
    </cfRule>
    <cfRule type="containsText" dxfId="10257" priority="773" operator="containsText" text="Muy a">
      <formula>NOT(ISERROR(SEARCH("Muy a",AW8)))</formula>
    </cfRule>
    <cfRule type="containsText" dxfId="10256" priority="774" operator="containsText" text="Muy b">
      <formula>NOT(ISERROR(SEARCH("Muy b",AW8)))</formula>
    </cfRule>
    <cfRule type="containsText" dxfId="10255" priority="775" operator="containsText" text="Baja">
      <formula>NOT(ISERROR(SEARCH("Baja",AW8)))</formula>
    </cfRule>
    <cfRule type="containsText" dxfId="10254" priority="776" operator="containsText" text="Media">
      <formula>NOT(ISERROR(SEARCH("Media",AW8)))</formula>
    </cfRule>
    <cfRule type="containsText" dxfId="10253" priority="777" operator="containsText" text="Alta">
      <formula>NOT(ISERROR(SEARCH("Alta",AW8)))</formula>
    </cfRule>
  </conditionalFormatting>
  <conditionalFormatting sqref="AV5">
    <cfRule type="cellIs" dxfId="10252" priority="754" operator="greaterThan">
      <formula>75%</formula>
    </cfRule>
    <cfRule type="cellIs" dxfId="10251" priority="755" operator="between">
      <formula>51%</formula>
      <formula>75%</formula>
    </cfRule>
    <cfRule type="cellIs" dxfId="10250" priority="756" operator="between">
      <formula>26%</formula>
      <formula>50%</formula>
    </cfRule>
    <cfRule type="cellIs" dxfId="10249" priority="757" operator="between">
      <formula>0%</formula>
      <formula>25%</formula>
    </cfRule>
    <cfRule type="containsText" dxfId="10248" priority="758" operator="containsText" text="BAJA">
      <formula>NOT(ISERROR(SEARCH("BAJA",AV5)))</formula>
    </cfRule>
    <cfRule type="containsText" dxfId="10247" priority="759" operator="containsText" text="MEDIA">
      <formula>NOT(ISERROR(SEARCH("MEDIA",AV5)))</formula>
    </cfRule>
    <cfRule type="containsText" dxfId="10246" priority="760" operator="containsText" text="ALTA">
      <formula>NOT(ISERROR(SEARCH("ALTA",AV5)))</formula>
    </cfRule>
  </conditionalFormatting>
  <conditionalFormatting sqref="AV6">
    <cfRule type="cellIs" dxfId="10245" priority="747" operator="greaterThan">
      <formula>75%</formula>
    </cfRule>
    <cfRule type="cellIs" dxfId="10244" priority="748" operator="between">
      <formula>51%</formula>
      <formula>75%</formula>
    </cfRule>
    <cfRule type="cellIs" dxfId="10243" priority="749" operator="between">
      <formula>26%</formula>
      <formula>50%</formula>
    </cfRule>
    <cfRule type="cellIs" dxfId="10242" priority="750" operator="between">
      <formula>0%</formula>
      <formula>25%</formula>
    </cfRule>
    <cfRule type="containsText" dxfId="10241" priority="751" operator="containsText" text="BAJA">
      <formula>NOT(ISERROR(SEARCH("BAJA",AV6)))</formula>
    </cfRule>
    <cfRule type="containsText" dxfId="10240" priority="752" operator="containsText" text="MEDIA">
      <formula>NOT(ISERROR(SEARCH("MEDIA",AV6)))</formula>
    </cfRule>
    <cfRule type="containsText" dxfId="10239" priority="753" operator="containsText" text="ALTA">
      <formula>NOT(ISERROR(SEARCH("ALTA",AV6)))</formula>
    </cfRule>
  </conditionalFormatting>
  <conditionalFormatting sqref="AV7">
    <cfRule type="cellIs" dxfId="10238" priority="740" operator="greaterThan">
      <formula>75%</formula>
    </cfRule>
    <cfRule type="cellIs" dxfId="10237" priority="741" operator="between">
      <formula>51%</formula>
      <formula>75%</formula>
    </cfRule>
    <cfRule type="cellIs" dxfId="10236" priority="742" operator="between">
      <formula>26%</formula>
      <formula>50%</formula>
    </cfRule>
    <cfRule type="cellIs" dxfId="10235" priority="743" operator="between">
      <formula>0%</formula>
      <formula>25%</formula>
    </cfRule>
    <cfRule type="containsText" dxfId="10234" priority="744" operator="containsText" text="BAJA">
      <formula>NOT(ISERROR(SEARCH("BAJA",AV7)))</formula>
    </cfRule>
    <cfRule type="containsText" dxfId="10233" priority="745" operator="containsText" text="MEDIA">
      <formula>NOT(ISERROR(SEARCH("MEDIA",AV7)))</formula>
    </cfRule>
    <cfRule type="containsText" dxfId="10232" priority="746" operator="containsText" text="ALTA">
      <formula>NOT(ISERROR(SEARCH("ALTA",AV7)))</formula>
    </cfRule>
  </conditionalFormatting>
  <conditionalFormatting sqref="AV8">
    <cfRule type="cellIs" dxfId="10231" priority="733" operator="greaterThan">
      <formula>75%</formula>
    </cfRule>
    <cfRule type="cellIs" dxfId="10230" priority="734" operator="between">
      <formula>51%</formula>
      <formula>75%</formula>
    </cfRule>
    <cfRule type="cellIs" dxfId="10229" priority="735" operator="between">
      <formula>26%</formula>
      <formula>50%</formula>
    </cfRule>
    <cfRule type="cellIs" dxfId="10228" priority="736" operator="between">
      <formula>0%</formula>
      <formula>25%</formula>
    </cfRule>
    <cfRule type="containsText" dxfId="10227" priority="737" operator="containsText" text="BAJA">
      <formula>NOT(ISERROR(SEARCH("BAJA",AV8)))</formula>
    </cfRule>
    <cfRule type="containsText" dxfId="10226" priority="738" operator="containsText" text="MEDIA">
      <formula>NOT(ISERROR(SEARCH("MEDIA",AV8)))</formula>
    </cfRule>
    <cfRule type="containsText" dxfId="10225" priority="739" operator="containsText" text="ALTA">
      <formula>NOT(ISERROR(SEARCH("ALTA",AV8)))</formula>
    </cfRule>
  </conditionalFormatting>
  <conditionalFormatting sqref="AV9">
    <cfRule type="cellIs" dxfId="10224" priority="726" operator="greaterThan">
      <formula>75%</formula>
    </cfRule>
    <cfRule type="cellIs" dxfId="10223" priority="727" operator="between">
      <formula>51%</formula>
      <formula>75%</formula>
    </cfRule>
    <cfRule type="cellIs" dxfId="10222" priority="728" operator="between">
      <formula>26%</formula>
      <formula>50%</formula>
    </cfRule>
    <cfRule type="cellIs" dxfId="10221" priority="729" operator="between">
      <formula>0%</formula>
      <formula>25%</formula>
    </cfRule>
    <cfRule type="containsText" dxfId="10220" priority="730" operator="containsText" text="BAJA">
      <formula>NOT(ISERROR(SEARCH("BAJA",AV9)))</formula>
    </cfRule>
    <cfRule type="containsText" dxfId="10219" priority="731" operator="containsText" text="MEDIA">
      <formula>NOT(ISERROR(SEARCH("MEDIA",AV9)))</formula>
    </cfRule>
    <cfRule type="containsText" dxfId="10218" priority="732" operator="containsText" text="ALTA">
      <formula>NOT(ISERROR(SEARCH("ALTA",AV9)))</formula>
    </cfRule>
  </conditionalFormatting>
  <conditionalFormatting sqref="AV10">
    <cfRule type="cellIs" dxfId="10217" priority="719" operator="greaterThan">
      <formula>75%</formula>
    </cfRule>
    <cfRule type="cellIs" dxfId="10216" priority="720" operator="between">
      <formula>51%</formula>
      <formula>75%</formula>
    </cfRule>
    <cfRule type="cellIs" dxfId="10215" priority="721" operator="between">
      <formula>26%</formula>
      <formula>50%</formula>
    </cfRule>
    <cfRule type="cellIs" dxfId="10214" priority="722" operator="between">
      <formula>0%</formula>
      <formula>25%</formula>
    </cfRule>
    <cfRule type="containsText" dxfId="10213" priority="723" operator="containsText" text="BAJA">
      <formula>NOT(ISERROR(SEARCH("BAJA",AV10)))</formula>
    </cfRule>
    <cfRule type="containsText" dxfId="10212" priority="724" operator="containsText" text="MEDIA">
      <formula>NOT(ISERROR(SEARCH("MEDIA",AV10)))</formula>
    </cfRule>
    <cfRule type="containsText" dxfId="10211" priority="725" operator="containsText" text="ALTA">
      <formula>NOT(ISERROR(SEARCH("ALTA",AV10)))</formula>
    </cfRule>
  </conditionalFormatting>
  <conditionalFormatting sqref="AW6">
    <cfRule type="cellIs" dxfId="10210" priority="593" operator="equal">
      <formula>100%</formula>
    </cfRule>
    <cfRule type="cellIs" dxfId="10209" priority="594" operator="equal">
      <formula>80%</formula>
    </cfRule>
    <cfRule type="cellIs" dxfId="10208" priority="595" operator="equal">
      <formula>60%</formula>
    </cfRule>
    <cfRule type="cellIs" dxfId="10207" priority="596" operator="equal">
      <formula>40%</formula>
    </cfRule>
    <cfRule type="cellIs" dxfId="10206" priority="597" operator="equal">
      <formula>0.2</formula>
    </cfRule>
    <cfRule type="containsText" dxfId="10205" priority="598" operator="containsText" text="Extremo">
      <formula>NOT(ISERROR(SEARCH("Extremo",AW6)))</formula>
    </cfRule>
    <cfRule type="containsText" dxfId="10204" priority="599" operator="containsText" text="Alto">
      <formula>NOT(ISERROR(SEARCH("Alto",AW6)))</formula>
    </cfRule>
    <cfRule type="containsText" dxfId="10203" priority="600" operator="containsText" text="Bajo">
      <formula>NOT(ISERROR(SEARCH("Bajo",AW6)))</formula>
    </cfRule>
    <cfRule type="containsText" dxfId="10202" priority="601" operator="containsText" text="Catastrófico">
      <formula>NOT(ISERROR(SEARCH("Catastrófico",AW6)))</formula>
    </cfRule>
    <cfRule type="containsText" dxfId="10201" priority="602" operator="containsText" text="Mayor">
      <formula>NOT(ISERROR(SEARCH("Mayor",AW6)))</formula>
    </cfRule>
    <cfRule type="containsText" dxfId="10200" priority="603" operator="containsText" text="Moderado">
      <formula>NOT(ISERROR(SEARCH("Moderado",AW6)))</formula>
    </cfRule>
    <cfRule type="containsText" dxfId="10199" priority="604" operator="containsText" text="Menor">
      <formula>NOT(ISERROR(SEARCH("Menor",AW6)))</formula>
    </cfRule>
    <cfRule type="containsText" dxfId="10198" priority="605" operator="containsText" text="Leve">
      <formula>NOT(ISERROR(SEARCH("Leve",AW6)))</formula>
    </cfRule>
    <cfRule type="containsText" dxfId="10197" priority="606" operator="containsText" text="Muy a">
      <formula>NOT(ISERROR(SEARCH("Muy a",AW6)))</formula>
    </cfRule>
    <cfRule type="containsText" dxfId="10196" priority="607" operator="containsText" text="Muy b">
      <formula>NOT(ISERROR(SEARCH("Muy b",AW6)))</formula>
    </cfRule>
    <cfRule type="containsText" dxfId="10195" priority="608" operator="containsText" text="Baja">
      <formula>NOT(ISERROR(SEARCH("Baja",AW6)))</formula>
    </cfRule>
    <cfRule type="containsText" dxfId="10194" priority="609" operator="containsText" text="Media">
      <formula>NOT(ISERROR(SEARCH("Media",AW6)))</formula>
    </cfRule>
    <cfRule type="containsText" dxfId="10193" priority="610" operator="containsText" text="Alta">
      <formula>NOT(ISERROR(SEARCH("Alta",AW6)))</formula>
    </cfRule>
  </conditionalFormatting>
  <conditionalFormatting sqref="S4">
    <cfRule type="cellIs" dxfId="10192" priority="575" operator="equal">
      <formula>100%</formula>
    </cfRule>
    <cfRule type="cellIs" dxfId="10191" priority="576" operator="equal">
      <formula>80%</formula>
    </cfRule>
    <cfRule type="cellIs" dxfId="10190" priority="577" operator="equal">
      <formula>60%</formula>
    </cfRule>
    <cfRule type="cellIs" dxfId="10189" priority="578" operator="equal">
      <formula>40%</formula>
    </cfRule>
    <cfRule type="cellIs" dxfId="10188" priority="579" operator="equal">
      <formula>0.2</formula>
    </cfRule>
    <cfRule type="containsText" dxfId="10187" priority="580" operator="containsText" text="Extremo">
      <formula>NOT(ISERROR(SEARCH("Extremo",S4)))</formula>
    </cfRule>
    <cfRule type="containsText" dxfId="10186" priority="581" operator="containsText" text="Alto">
      <formula>NOT(ISERROR(SEARCH("Alto",S4)))</formula>
    </cfRule>
    <cfRule type="containsText" dxfId="10185" priority="582" operator="containsText" text="Bajo">
      <formula>NOT(ISERROR(SEARCH("Bajo",S4)))</formula>
    </cfRule>
    <cfRule type="containsText" dxfId="10184" priority="583" operator="containsText" text="Catastrófico">
      <formula>NOT(ISERROR(SEARCH("Catastrófico",S4)))</formula>
    </cfRule>
    <cfRule type="containsText" dxfId="10183" priority="584" operator="containsText" text="Mayor">
      <formula>NOT(ISERROR(SEARCH("Mayor",S4)))</formula>
    </cfRule>
    <cfRule type="containsText" dxfId="10182" priority="585" operator="containsText" text="Moderado">
      <formula>NOT(ISERROR(SEARCH("Moderado",S4)))</formula>
    </cfRule>
    <cfRule type="containsText" dxfId="10181" priority="586" operator="containsText" text="Menor">
      <formula>NOT(ISERROR(SEARCH("Menor",S4)))</formula>
    </cfRule>
    <cfRule type="containsText" dxfId="10180" priority="587" operator="containsText" text="Leve">
      <formula>NOT(ISERROR(SEARCH("Leve",S4)))</formula>
    </cfRule>
    <cfRule type="containsText" dxfId="10179" priority="588" operator="containsText" text="Muy a">
      <formula>NOT(ISERROR(SEARCH("Muy a",S4)))</formula>
    </cfRule>
    <cfRule type="containsText" dxfId="10178" priority="589" operator="containsText" text="Muy b">
      <formula>NOT(ISERROR(SEARCH("Muy b",S4)))</formula>
    </cfRule>
    <cfRule type="containsText" dxfId="10177" priority="590" operator="containsText" text="Baja">
      <formula>NOT(ISERROR(SEARCH("Baja",S4)))</formula>
    </cfRule>
    <cfRule type="containsText" dxfId="10176" priority="591" operator="containsText" text="Media">
      <formula>NOT(ISERROR(SEARCH("Media",S4)))</formula>
    </cfRule>
    <cfRule type="containsText" dxfId="10175" priority="592" operator="containsText" text="Alta">
      <formula>NOT(ISERROR(SEARCH("Alta",S4)))</formula>
    </cfRule>
  </conditionalFormatting>
  <conditionalFormatting sqref="S8">
    <cfRule type="cellIs" dxfId="10174" priority="539" operator="equal">
      <formula>100%</formula>
    </cfRule>
    <cfRule type="cellIs" dxfId="10173" priority="540" operator="equal">
      <formula>80%</formula>
    </cfRule>
    <cfRule type="cellIs" dxfId="10172" priority="541" operator="equal">
      <formula>60%</formula>
    </cfRule>
    <cfRule type="cellIs" dxfId="10171" priority="542" operator="equal">
      <formula>40%</formula>
    </cfRule>
    <cfRule type="cellIs" dxfId="10170" priority="543" operator="equal">
      <formula>0.2</formula>
    </cfRule>
    <cfRule type="containsText" dxfId="10169" priority="544" operator="containsText" text="Extremo">
      <formula>NOT(ISERROR(SEARCH("Extremo",S8)))</formula>
    </cfRule>
    <cfRule type="containsText" dxfId="10168" priority="545" operator="containsText" text="Alto">
      <formula>NOT(ISERROR(SEARCH("Alto",S8)))</formula>
    </cfRule>
    <cfRule type="containsText" dxfId="10167" priority="546" operator="containsText" text="Bajo">
      <formula>NOT(ISERROR(SEARCH("Bajo",S8)))</formula>
    </cfRule>
    <cfRule type="containsText" dxfId="10166" priority="547" operator="containsText" text="Catastrófico">
      <formula>NOT(ISERROR(SEARCH("Catastrófico",S8)))</formula>
    </cfRule>
    <cfRule type="containsText" dxfId="10165" priority="548" operator="containsText" text="Mayor">
      <formula>NOT(ISERROR(SEARCH("Mayor",S8)))</formula>
    </cfRule>
    <cfRule type="containsText" dxfId="10164" priority="549" operator="containsText" text="Moderado">
      <formula>NOT(ISERROR(SEARCH("Moderado",S8)))</formula>
    </cfRule>
    <cfRule type="containsText" dxfId="10163" priority="550" operator="containsText" text="Menor">
      <formula>NOT(ISERROR(SEARCH("Menor",S8)))</formula>
    </cfRule>
    <cfRule type="containsText" dxfId="10162" priority="551" operator="containsText" text="Leve">
      <formula>NOT(ISERROR(SEARCH("Leve",S8)))</formula>
    </cfRule>
    <cfRule type="containsText" dxfId="10161" priority="552" operator="containsText" text="Muy a">
      <formula>NOT(ISERROR(SEARCH("Muy a",S8)))</formula>
    </cfRule>
    <cfRule type="containsText" dxfId="10160" priority="553" operator="containsText" text="Muy b">
      <formula>NOT(ISERROR(SEARCH("Muy b",S8)))</formula>
    </cfRule>
    <cfRule type="containsText" dxfId="10159" priority="554" operator="containsText" text="Baja">
      <formula>NOT(ISERROR(SEARCH("Baja",S8)))</formula>
    </cfRule>
    <cfRule type="containsText" dxfId="10158" priority="555" operator="containsText" text="Media">
      <formula>NOT(ISERROR(SEARCH("Media",S8)))</formula>
    </cfRule>
    <cfRule type="containsText" dxfId="10157" priority="556" operator="containsText" text="Alta">
      <formula>NOT(ISERROR(SEARCH("Alta",S8)))</formula>
    </cfRule>
  </conditionalFormatting>
  <conditionalFormatting sqref="T4:U4">
    <cfRule type="cellIs" dxfId="10156" priority="521" operator="equal">
      <formula>100%</formula>
    </cfRule>
    <cfRule type="cellIs" dxfId="10155" priority="522" operator="equal">
      <formula>80%</formula>
    </cfRule>
    <cfRule type="cellIs" dxfId="10154" priority="523" operator="equal">
      <formula>60%</formula>
    </cfRule>
    <cfRule type="cellIs" dxfId="10153" priority="524" operator="equal">
      <formula>40%</formula>
    </cfRule>
    <cfRule type="cellIs" dxfId="10152" priority="525" operator="equal">
      <formula>0.2</formula>
    </cfRule>
    <cfRule type="containsText" dxfId="10151" priority="526" operator="containsText" text="Extremo">
      <formula>NOT(ISERROR(SEARCH("Extremo",T4)))</formula>
    </cfRule>
    <cfRule type="containsText" dxfId="10150" priority="527" operator="containsText" text="Alto">
      <formula>NOT(ISERROR(SEARCH("Alto",T4)))</formula>
    </cfRule>
    <cfRule type="containsText" dxfId="10149" priority="528" operator="containsText" text="Bajo">
      <formula>NOT(ISERROR(SEARCH("Bajo",T4)))</formula>
    </cfRule>
    <cfRule type="containsText" dxfId="10148" priority="529" operator="containsText" text="Catastrófico">
      <formula>NOT(ISERROR(SEARCH("Catastrófico",T4)))</formula>
    </cfRule>
    <cfRule type="containsText" dxfId="10147" priority="530" operator="containsText" text="Mayor">
      <formula>NOT(ISERROR(SEARCH("Mayor",T4)))</formula>
    </cfRule>
    <cfRule type="containsText" dxfId="10146" priority="531" operator="containsText" text="Moderado">
      <formula>NOT(ISERROR(SEARCH("Moderado",T4)))</formula>
    </cfRule>
    <cfRule type="containsText" dxfId="10145" priority="532" operator="containsText" text="Menor">
      <formula>NOT(ISERROR(SEARCH("Menor",T4)))</formula>
    </cfRule>
    <cfRule type="containsText" dxfId="10144" priority="533" operator="containsText" text="Leve">
      <formula>NOT(ISERROR(SEARCH("Leve",T4)))</formula>
    </cfRule>
    <cfRule type="containsText" dxfId="10143" priority="534" operator="containsText" text="Muy a">
      <formula>NOT(ISERROR(SEARCH("Muy a",T4)))</formula>
    </cfRule>
    <cfRule type="containsText" dxfId="10142" priority="535" operator="containsText" text="Muy b">
      <formula>NOT(ISERROR(SEARCH("Muy b",T4)))</formula>
    </cfRule>
    <cfRule type="containsText" dxfId="10141" priority="536" operator="containsText" text="Baja">
      <formula>NOT(ISERROR(SEARCH("Baja",T4)))</formula>
    </cfRule>
    <cfRule type="containsText" dxfId="10140" priority="537" operator="containsText" text="Media">
      <formula>NOT(ISERROR(SEARCH("Media",T4)))</formula>
    </cfRule>
    <cfRule type="containsText" dxfId="10139" priority="538" operator="containsText" text="Alta">
      <formula>NOT(ISERROR(SEARCH("Alta",T4)))</formula>
    </cfRule>
  </conditionalFormatting>
  <conditionalFormatting sqref="T6">
    <cfRule type="cellIs" dxfId="10138" priority="503" operator="equal">
      <formula>100%</formula>
    </cfRule>
    <cfRule type="cellIs" dxfId="10137" priority="504" operator="equal">
      <formula>80%</formula>
    </cfRule>
    <cfRule type="cellIs" dxfId="10136" priority="505" operator="equal">
      <formula>60%</formula>
    </cfRule>
    <cfRule type="cellIs" dxfId="10135" priority="506" operator="equal">
      <formula>40%</formula>
    </cfRule>
    <cfRule type="cellIs" dxfId="10134" priority="507" operator="equal">
      <formula>0.2</formula>
    </cfRule>
    <cfRule type="containsText" dxfId="10133" priority="508" operator="containsText" text="Extremo">
      <formula>NOT(ISERROR(SEARCH("Extremo",T6)))</formula>
    </cfRule>
    <cfRule type="containsText" dxfId="10132" priority="509" operator="containsText" text="Alto">
      <formula>NOT(ISERROR(SEARCH("Alto",T6)))</formula>
    </cfRule>
    <cfRule type="containsText" dxfId="10131" priority="510" operator="containsText" text="Bajo">
      <formula>NOT(ISERROR(SEARCH("Bajo",T6)))</formula>
    </cfRule>
    <cfRule type="containsText" dxfId="10130" priority="511" operator="containsText" text="Catastrófico">
      <formula>NOT(ISERROR(SEARCH("Catastrófico",T6)))</formula>
    </cfRule>
    <cfRule type="containsText" dxfId="10129" priority="512" operator="containsText" text="Mayor">
      <formula>NOT(ISERROR(SEARCH("Mayor",T6)))</formula>
    </cfRule>
    <cfRule type="containsText" dxfId="10128" priority="513" operator="containsText" text="Moderado">
      <formula>NOT(ISERROR(SEARCH("Moderado",T6)))</formula>
    </cfRule>
    <cfRule type="containsText" dxfId="10127" priority="514" operator="containsText" text="Menor">
      <formula>NOT(ISERROR(SEARCH("Menor",T6)))</formula>
    </cfRule>
    <cfRule type="containsText" dxfId="10126" priority="515" operator="containsText" text="Leve">
      <formula>NOT(ISERROR(SEARCH("Leve",T6)))</formula>
    </cfRule>
    <cfRule type="containsText" dxfId="10125" priority="516" operator="containsText" text="Muy a">
      <formula>NOT(ISERROR(SEARCH("Muy a",T6)))</formula>
    </cfRule>
    <cfRule type="containsText" dxfId="10124" priority="517" operator="containsText" text="Muy b">
      <formula>NOT(ISERROR(SEARCH("Muy b",T6)))</formula>
    </cfRule>
    <cfRule type="containsText" dxfId="10123" priority="518" operator="containsText" text="Baja">
      <formula>NOT(ISERROR(SEARCH("Baja",T6)))</formula>
    </cfRule>
    <cfRule type="containsText" dxfId="10122" priority="519" operator="containsText" text="Media">
      <formula>NOT(ISERROR(SEARCH("Media",T6)))</formula>
    </cfRule>
    <cfRule type="containsText" dxfId="10121" priority="520" operator="containsText" text="Alta">
      <formula>NOT(ISERROR(SEARCH("Alta",T6)))</formula>
    </cfRule>
  </conditionalFormatting>
  <conditionalFormatting sqref="T8">
    <cfRule type="cellIs" dxfId="10120" priority="485" operator="equal">
      <formula>100%</formula>
    </cfRule>
    <cfRule type="cellIs" dxfId="10119" priority="486" operator="equal">
      <formula>80%</formula>
    </cfRule>
    <cfRule type="cellIs" dxfId="10118" priority="487" operator="equal">
      <formula>60%</formula>
    </cfRule>
    <cfRule type="cellIs" dxfId="10117" priority="488" operator="equal">
      <formula>40%</formula>
    </cfRule>
    <cfRule type="cellIs" dxfId="10116" priority="489" operator="equal">
      <formula>0.2</formula>
    </cfRule>
    <cfRule type="containsText" dxfId="10115" priority="490" operator="containsText" text="Extremo">
      <formula>NOT(ISERROR(SEARCH("Extremo",T8)))</formula>
    </cfRule>
    <cfRule type="containsText" dxfId="10114" priority="491" operator="containsText" text="Alto">
      <formula>NOT(ISERROR(SEARCH("Alto",T8)))</formula>
    </cfRule>
    <cfRule type="containsText" dxfId="10113" priority="492" operator="containsText" text="Bajo">
      <formula>NOT(ISERROR(SEARCH("Bajo",T8)))</formula>
    </cfRule>
    <cfRule type="containsText" dxfId="10112" priority="493" operator="containsText" text="Catastrófico">
      <formula>NOT(ISERROR(SEARCH("Catastrófico",T8)))</formula>
    </cfRule>
    <cfRule type="containsText" dxfId="10111" priority="494" operator="containsText" text="Mayor">
      <formula>NOT(ISERROR(SEARCH("Mayor",T8)))</formula>
    </cfRule>
    <cfRule type="containsText" dxfId="10110" priority="495" operator="containsText" text="Moderado">
      <formula>NOT(ISERROR(SEARCH("Moderado",T8)))</formula>
    </cfRule>
    <cfRule type="containsText" dxfId="10109" priority="496" operator="containsText" text="Menor">
      <formula>NOT(ISERROR(SEARCH("Menor",T8)))</formula>
    </cfRule>
    <cfRule type="containsText" dxfId="10108" priority="497" operator="containsText" text="Leve">
      <formula>NOT(ISERROR(SEARCH("Leve",T8)))</formula>
    </cfRule>
    <cfRule type="containsText" dxfId="10107" priority="498" operator="containsText" text="Muy a">
      <formula>NOT(ISERROR(SEARCH("Muy a",T8)))</formula>
    </cfRule>
    <cfRule type="containsText" dxfId="10106" priority="499" operator="containsText" text="Muy b">
      <formula>NOT(ISERROR(SEARCH("Muy b",T8)))</formula>
    </cfRule>
    <cfRule type="containsText" dxfId="10105" priority="500" operator="containsText" text="Baja">
      <formula>NOT(ISERROR(SEARCH("Baja",T8)))</formula>
    </cfRule>
    <cfRule type="containsText" dxfId="10104" priority="501" operator="containsText" text="Media">
      <formula>NOT(ISERROR(SEARCH("Media",T8)))</formula>
    </cfRule>
    <cfRule type="containsText" dxfId="10103" priority="502" operator="containsText" text="Alta">
      <formula>NOT(ISERROR(SEARCH("Alta",T8)))</formula>
    </cfRule>
  </conditionalFormatting>
  <conditionalFormatting sqref="U6">
    <cfRule type="cellIs" dxfId="10102" priority="467" operator="equal">
      <formula>100%</formula>
    </cfRule>
    <cfRule type="cellIs" dxfId="10101" priority="468" operator="equal">
      <formula>80%</formula>
    </cfRule>
    <cfRule type="cellIs" dxfId="10100" priority="469" operator="equal">
      <formula>60%</formula>
    </cfRule>
    <cfRule type="cellIs" dxfId="10099" priority="470" operator="equal">
      <formula>40%</formula>
    </cfRule>
    <cfRule type="cellIs" dxfId="10098" priority="471" operator="equal">
      <formula>0.2</formula>
    </cfRule>
    <cfRule type="containsText" dxfId="10097" priority="472" operator="containsText" text="Extremo">
      <formula>NOT(ISERROR(SEARCH("Extremo",U6)))</formula>
    </cfRule>
    <cfRule type="containsText" dxfId="10096" priority="473" operator="containsText" text="Alto">
      <formula>NOT(ISERROR(SEARCH("Alto",U6)))</formula>
    </cfRule>
    <cfRule type="containsText" dxfId="10095" priority="474" operator="containsText" text="Bajo">
      <formula>NOT(ISERROR(SEARCH("Bajo",U6)))</formula>
    </cfRule>
    <cfRule type="containsText" dxfId="10094" priority="475" operator="containsText" text="Catastrófico">
      <formula>NOT(ISERROR(SEARCH("Catastrófico",U6)))</formula>
    </cfRule>
    <cfRule type="containsText" dxfId="10093" priority="476" operator="containsText" text="Mayor">
      <formula>NOT(ISERROR(SEARCH("Mayor",U6)))</formula>
    </cfRule>
    <cfRule type="containsText" dxfId="10092" priority="477" operator="containsText" text="Moderado">
      <formula>NOT(ISERROR(SEARCH("Moderado",U6)))</formula>
    </cfRule>
    <cfRule type="containsText" dxfId="10091" priority="478" operator="containsText" text="Menor">
      <formula>NOT(ISERROR(SEARCH("Menor",U6)))</formula>
    </cfRule>
    <cfRule type="containsText" dxfId="10090" priority="479" operator="containsText" text="Leve">
      <formula>NOT(ISERROR(SEARCH("Leve",U6)))</formula>
    </cfRule>
    <cfRule type="containsText" dxfId="10089" priority="480" operator="containsText" text="Muy a">
      <formula>NOT(ISERROR(SEARCH("Muy a",U6)))</formula>
    </cfRule>
    <cfRule type="containsText" dxfId="10088" priority="481" operator="containsText" text="Muy b">
      <formula>NOT(ISERROR(SEARCH("Muy b",U6)))</formula>
    </cfRule>
    <cfRule type="containsText" dxfId="10087" priority="482" operator="containsText" text="Baja">
      <formula>NOT(ISERROR(SEARCH("Baja",U6)))</formula>
    </cfRule>
    <cfRule type="containsText" dxfId="10086" priority="483" operator="containsText" text="Media">
      <formula>NOT(ISERROR(SEARCH("Media",U6)))</formula>
    </cfRule>
    <cfRule type="containsText" dxfId="10085" priority="484" operator="containsText" text="Alta">
      <formula>NOT(ISERROR(SEARCH("Alta",U6)))</formula>
    </cfRule>
  </conditionalFormatting>
  <conditionalFormatting sqref="X6">
    <cfRule type="cellIs" dxfId="10084" priority="449" operator="equal">
      <formula>100%</formula>
    </cfRule>
    <cfRule type="cellIs" dxfId="10083" priority="450" operator="equal">
      <formula>80%</formula>
    </cfRule>
    <cfRule type="cellIs" dxfId="10082" priority="451" operator="equal">
      <formula>60%</formula>
    </cfRule>
    <cfRule type="cellIs" dxfId="10081" priority="452" operator="equal">
      <formula>40%</formula>
    </cfRule>
    <cfRule type="cellIs" dxfId="10080" priority="453" operator="equal">
      <formula>0.2</formula>
    </cfRule>
    <cfRule type="containsText" dxfId="10079" priority="454" operator="containsText" text="Extremo">
      <formula>NOT(ISERROR(SEARCH("Extremo",X6)))</formula>
    </cfRule>
    <cfRule type="containsText" dxfId="10078" priority="455" operator="containsText" text="Alto">
      <formula>NOT(ISERROR(SEARCH("Alto",X6)))</formula>
    </cfRule>
    <cfRule type="containsText" dxfId="10077" priority="456" operator="containsText" text="Bajo">
      <formula>NOT(ISERROR(SEARCH("Bajo",X6)))</formula>
    </cfRule>
    <cfRule type="containsText" dxfId="10076" priority="457" operator="containsText" text="Catastrófico">
      <formula>NOT(ISERROR(SEARCH("Catastrófico",X6)))</formula>
    </cfRule>
    <cfRule type="containsText" dxfId="10075" priority="458" operator="containsText" text="Mayor">
      <formula>NOT(ISERROR(SEARCH("Mayor",X6)))</formula>
    </cfRule>
    <cfRule type="containsText" dxfId="10074" priority="459" operator="containsText" text="Moderado">
      <formula>NOT(ISERROR(SEARCH("Moderado",X6)))</formula>
    </cfRule>
    <cfRule type="containsText" dxfId="10073" priority="460" operator="containsText" text="Menor">
      <formula>NOT(ISERROR(SEARCH("Menor",X6)))</formula>
    </cfRule>
    <cfRule type="containsText" dxfId="10072" priority="461" operator="containsText" text="Leve">
      <formula>NOT(ISERROR(SEARCH("Leve",X6)))</formula>
    </cfRule>
    <cfRule type="containsText" dxfId="10071" priority="462" operator="containsText" text="Muy a">
      <formula>NOT(ISERROR(SEARCH("Muy a",X6)))</formula>
    </cfRule>
    <cfRule type="containsText" dxfId="10070" priority="463" operator="containsText" text="Muy b">
      <formula>NOT(ISERROR(SEARCH("Muy b",X6)))</formula>
    </cfRule>
    <cfRule type="containsText" dxfId="10069" priority="464" operator="containsText" text="Baja">
      <formula>NOT(ISERROR(SEARCH("Baja",X6)))</formula>
    </cfRule>
    <cfRule type="containsText" dxfId="10068" priority="465" operator="containsText" text="Media">
      <formula>NOT(ISERROR(SEARCH("Media",X6)))</formula>
    </cfRule>
    <cfRule type="containsText" dxfId="10067" priority="466" operator="containsText" text="Alta">
      <formula>NOT(ISERROR(SEARCH("Alta",X6)))</formula>
    </cfRule>
  </conditionalFormatting>
  <conditionalFormatting sqref="U8">
    <cfRule type="cellIs" dxfId="10066" priority="431" operator="equal">
      <formula>100%</formula>
    </cfRule>
    <cfRule type="cellIs" dxfId="10065" priority="432" operator="equal">
      <formula>80%</formula>
    </cfRule>
    <cfRule type="cellIs" dxfId="10064" priority="433" operator="equal">
      <formula>60%</formula>
    </cfRule>
    <cfRule type="cellIs" dxfId="10063" priority="434" operator="equal">
      <formula>40%</formula>
    </cfRule>
    <cfRule type="cellIs" dxfId="10062" priority="435" operator="equal">
      <formula>0.2</formula>
    </cfRule>
    <cfRule type="containsText" dxfId="10061" priority="436" operator="containsText" text="Extremo">
      <formula>NOT(ISERROR(SEARCH("Extremo",U8)))</formula>
    </cfRule>
    <cfRule type="containsText" dxfId="10060" priority="437" operator="containsText" text="Alto">
      <formula>NOT(ISERROR(SEARCH("Alto",U8)))</formula>
    </cfRule>
    <cfRule type="containsText" dxfId="10059" priority="438" operator="containsText" text="Bajo">
      <formula>NOT(ISERROR(SEARCH("Bajo",U8)))</formula>
    </cfRule>
    <cfRule type="containsText" dxfId="10058" priority="439" operator="containsText" text="Catastrófico">
      <formula>NOT(ISERROR(SEARCH("Catastrófico",U8)))</formula>
    </cfRule>
    <cfRule type="containsText" dxfId="10057" priority="440" operator="containsText" text="Mayor">
      <formula>NOT(ISERROR(SEARCH("Mayor",U8)))</formula>
    </cfRule>
    <cfRule type="containsText" dxfId="10056" priority="441" operator="containsText" text="Moderado">
      <formula>NOT(ISERROR(SEARCH("Moderado",U8)))</formula>
    </cfRule>
    <cfRule type="containsText" dxfId="10055" priority="442" operator="containsText" text="Menor">
      <formula>NOT(ISERROR(SEARCH("Menor",U8)))</formula>
    </cfRule>
    <cfRule type="containsText" dxfId="10054" priority="443" operator="containsText" text="Leve">
      <formula>NOT(ISERROR(SEARCH("Leve",U8)))</formula>
    </cfRule>
    <cfRule type="containsText" dxfId="10053" priority="444" operator="containsText" text="Muy a">
      <formula>NOT(ISERROR(SEARCH("Muy a",U8)))</formula>
    </cfRule>
    <cfRule type="containsText" dxfId="10052" priority="445" operator="containsText" text="Muy b">
      <formula>NOT(ISERROR(SEARCH("Muy b",U8)))</formula>
    </cfRule>
    <cfRule type="containsText" dxfId="10051" priority="446" operator="containsText" text="Baja">
      <formula>NOT(ISERROR(SEARCH("Baja",U8)))</formula>
    </cfRule>
    <cfRule type="containsText" dxfId="10050" priority="447" operator="containsText" text="Media">
      <formula>NOT(ISERROR(SEARCH("Media",U8)))</formula>
    </cfRule>
    <cfRule type="containsText" dxfId="10049" priority="448" operator="containsText" text="Alta">
      <formula>NOT(ISERROR(SEARCH("Alta",U8)))</formula>
    </cfRule>
  </conditionalFormatting>
  <conditionalFormatting sqref="S6">
    <cfRule type="cellIs" dxfId="10048" priority="413" operator="equal">
      <formula>100%</formula>
    </cfRule>
    <cfRule type="cellIs" dxfId="10047" priority="414" operator="equal">
      <formula>80%</formula>
    </cfRule>
    <cfRule type="cellIs" dxfId="10046" priority="415" operator="equal">
      <formula>60%</formula>
    </cfRule>
    <cfRule type="cellIs" dxfId="10045" priority="416" operator="equal">
      <formula>40%</formula>
    </cfRule>
    <cfRule type="cellIs" dxfId="10044" priority="417" operator="equal">
      <formula>0.2</formula>
    </cfRule>
    <cfRule type="containsText" dxfId="10043" priority="418" operator="containsText" text="Extremo">
      <formula>NOT(ISERROR(SEARCH("Extremo",S6)))</formula>
    </cfRule>
    <cfRule type="containsText" dxfId="10042" priority="419" operator="containsText" text="Alto">
      <formula>NOT(ISERROR(SEARCH("Alto",S6)))</formula>
    </cfRule>
    <cfRule type="containsText" dxfId="10041" priority="420" operator="containsText" text="Bajo">
      <formula>NOT(ISERROR(SEARCH("Bajo",S6)))</formula>
    </cfRule>
    <cfRule type="containsText" dxfId="10040" priority="421" operator="containsText" text="Catastrófico">
      <formula>NOT(ISERROR(SEARCH("Catastrófico",S6)))</formula>
    </cfRule>
    <cfRule type="containsText" dxfId="10039" priority="422" operator="containsText" text="Mayor">
      <formula>NOT(ISERROR(SEARCH("Mayor",S6)))</formula>
    </cfRule>
    <cfRule type="containsText" dxfId="10038" priority="423" operator="containsText" text="Moderado">
      <formula>NOT(ISERROR(SEARCH("Moderado",S6)))</formula>
    </cfRule>
    <cfRule type="containsText" dxfId="10037" priority="424" operator="containsText" text="Menor">
      <formula>NOT(ISERROR(SEARCH("Menor",S6)))</formula>
    </cfRule>
    <cfRule type="containsText" dxfId="10036" priority="425" operator="containsText" text="Leve">
      <formula>NOT(ISERROR(SEARCH("Leve",S6)))</formula>
    </cfRule>
    <cfRule type="containsText" dxfId="10035" priority="426" operator="containsText" text="Muy a">
      <formula>NOT(ISERROR(SEARCH("Muy a",S6)))</formula>
    </cfRule>
    <cfRule type="containsText" dxfId="10034" priority="427" operator="containsText" text="Muy b">
      <formula>NOT(ISERROR(SEARCH("Muy b",S6)))</formula>
    </cfRule>
    <cfRule type="containsText" dxfId="10033" priority="428" operator="containsText" text="Baja">
      <formula>NOT(ISERROR(SEARCH("Baja",S6)))</formula>
    </cfRule>
    <cfRule type="containsText" dxfId="10032" priority="429" operator="containsText" text="Media">
      <formula>NOT(ISERROR(SEARCH("Media",S6)))</formula>
    </cfRule>
    <cfRule type="containsText" dxfId="10031" priority="430" operator="containsText" text="Alta">
      <formula>NOT(ISERROR(SEARCH("Alta",S6)))</formula>
    </cfRule>
  </conditionalFormatting>
  <conditionalFormatting sqref="AJ11:AK12">
    <cfRule type="containsText" dxfId="10030" priority="209" operator="containsText" text="BAJA">
      <formula>NOT(ISERROR(SEARCH("BAJA",AJ11)))</formula>
    </cfRule>
    <cfRule type="containsText" dxfId="10029" priority="210" operator="containsText" text="MEDIA">
      <formula>NOT(ISERROR(SEARCH("MEDIA",AJ11)))</formula>
    </cfRule>
    <cfRule type="containsText" dxfId="10028" priority="211" operator="containsText" text="ALTA">
      <formula>NOT(ISERROR(SEARCH("ALTA",AJ11)))</formula>
    </cfRule>
  </conditionalFormatting>
  <conditionalFormatting sqref="AR11">
    <cfRule type="containsText" dxfId="10027" priority="212" operator="containsText" text="BAJA">
      <formula>NOT(ISERROR(SEARCH("BAJA",AR11)))</formula>
    </cfRule>
    <cfRule type="containsText" dxfId="10026" priority="213" operator="containsText" text="MEDIA">
      <formula>NOT(ISERROR(SEARCH("MEDIA",AR11)))</formula>
    </cfRule>
    <cfRule type="containsText" dxfId="10025" priority="214" operator="containsText" text="ALTA">
      <formula>NOT(ISERROR(SEARCH("ALTA",AR11)))</formula>
    </cfRule>
  </conditionalFormatting>
  <conditionalFormatting sqref="AC11">
    <cfRule type="containsText" dxfId="10024" priority="203" operator="containsText" text="BAJA">
      <formula>NOT(ISERROR(SEARCH("BAJA",AC11)))</formula>
    </cfRule>
    <cfRule type="containsText" dxfId="10023" priority="204" operator="containsText" text="MEDIA">
      <formula>NOT(ISERROR(SEARCH("MEDIA",AC11)))</formula>
    </cfRule>
    <cfRule type="containsText" dxfId="10022" priority="205" operator="containsText" text="ALTA">
      <formula>NOT(ISERROR(SEARCH("ALTA",AC11)))</formula>
    </cfRule>
  </conditionalFormatting>
  <conditionalFormatting sqref="AX11">
    <cfRule type="cellIs" dxfId="10021" priority="167" operator="equal">
      <formula>100%</formula>
    </cfRule>
    <cfRule type="cellIs" dxfId="10020" priority="168" operator="equal">
      <formula>80%</formula>
    </cfRule>
    <cfRule type="cellIs" dxfId="10019" priority="169" operator="equal">
      <formula>60%</formula>
    </cfRule>
    <cfRule type="cellIs" dxfId="10018" priority="170" operator="equal">
      <formula>40%</formula>
    </cfRule>
    <cfRule type="cellIs" dxfId="10017" priority="171" operator="equal">
      <formula>0.2</formula>
    </cfRule>
    <cfRule type="containsText" dxfId="10016" priority="185" operator="containsText" text="Extremo">
      <formula>NOT(ISERROR(SEARCH("Extremo",AX11)))</formula>
    </cfRule>
    <cfRule type="containsText" dxfId="10015" priority="186" operator="containsText" text="Alto">
      <formula>NOT(ISERROR(SEARCH("Alto",AX11)))</formula>
    </cfRule>
    <cfRule type="containsText" dxfId="10014" priority="187" operator="containsText" text="Bajo">
      <formula>NOT(ISERROR(SEARCH("Bajo",AX11)))</formula>
    </cfRule>
    <cfRule type="containsText" dxfId="10013" priority="188" operator="containsText" text="Catastrófico">
      <formula>NOT(ISERROR(SEARCH("Catastrófico",AX11)))</formula>
    </cfRule>
    <cfRule type="containsText" dxfId="10012" priority="189" operator="containsText" text="Mayor">
      <formula>NOT(ISERROR(SEARCH("Mayor",AX11)))</formula>
    </cfRule>
    <cfRule type="containsText" dxfId="10011" priority="190" operator="containsText" text="Moderado">
      <formula>NOT(ISERROR(SEARCH("Moderado",AX11)))</formula>
    </cfRule>
    <cfRule type="containsText" dxfId="10010" priority="191" operator="containsText" text="Menor">
      <formula>NOT(ISERROR(SEARCH("Menor",AX11)))</formula>
    </cfRule>
    <cfRule type="containsText" dxfId="10009" priority="192" operator="containsText" text="Leve">
      <formula>NOT(ISERROR(SEARCH("Leve",AX11)))</formula>
    </cfRule>
    <cfRule type="containsText" dxfId="10008" priority="198" operator="containsText" text="Muy a">
      <formula>NOT(ISERROR(SEARCH("Muy a",AX11)))</formula>
    </cfRule>
    <cfRule type="containsText" dxfId="10007" priority="199" operator="containsText" text="Muy b">
      <formula>NOT(ISERROR(SEARCH("Muy b",AX11)))</formula>
    </cfRule>
    <cfRule type="containsText" dxfId="10006" priority="200" operator="containsText" text="Baja">
      <formula>NOT(ISERROR(SEARCH("Baja",AX11)))</formula>
    </cfRule>
    <cfRule type="containsText" dxfId="10005" priority="201" operator="containsText" text="Media">
      <formula>NOT(ISERROR(SEARCH("Media",AX11)))</formula>
    </cfRule>
    <cfRule type="containsText" dxfId="10004" priority="202" operator="containsText" text="Alta">
      <formula>NOT(ISERROR(SEARCH("Alta",AX11)))</formula>
    </cfRule>
  </conditionalFormatting>
  <conditionalFormatting sqref="V11">
    <cfRule type="containsText" dxfId="10003" priority="193" operator="containsText" text="Muy a">
      <formula>NOT(ISERROR(SEARCH("Muy a",V11)))</formula>
    </cfRule>
    <cfRule type="containsText" dxfId="10002" priority="194" operator="containsText" text="Muy b">
      <formula>NOT(ISERROR(SEARCH("Muy b",V11)))</formula>
    </cfRule>
    <cfRule type="containsText" dxfId="10001" priority="195" operator="containsText" text="Baja">
      <formula>NOT(ISERROR(SEARCH("Baja",V11)))</formula>
    </cfRule>
    <cfRule type="containsText" dxfId="10000" priority="196" operator="containsText" text="Media">
      <formula>NOT(ISERROR(SEARCH("Media",V11)))</formula>
    </cfRule>
    <cfRule type="containsText" dxfId="9999" priority="197" operator="containsText" text="Alta">
      <formula>NOT(ISERROR(SEARCH("Alta",V11)))</formula>
    </cfRule>
  </conditionalFormatting>
  <conditionalFormatting sqref="Z11">
    <cfRule type="containsText" dxfId="9998" priority="172" operator="containsText" text="Extremo">
      <formula>NOT(ISERROR(SEARCH("Extremo",Z11)))</formula>
    </cfRule>
    <cfRule type="containsText" dxfId="9997" priority="173" operator="containsText" text="Alto">
      <formula>NOT(ISERROR(SEARCH("Alto",Z11)))</formula>
    </cfRule>
    <cfRule type="containsText" dxfId="9996" priority="174" operator="containsText" text="Bajo">
      <formula>NOT(ISERROR(SEARCH("Bajo",Z11)))</formula>
    </cfRule>
    <cfRule type="containsText" dxfId="9995" priority="175" operator="containsText" text="Catastrófico">
      <formula>NOT(ISERROR(SEARCH("Catastrófico",Z11)))</formula>
    </cfRule>
    <cfRule type="containsText" dxfId="9994" priority="176" operator="containsText" text="Mayor">
      <formula>NOT(ISERROR(SEARCH("Mayor",Z11)))</formula>
    </cfRule>
    <cfRule type="containsText" dxfId="9993" priority="177" operator="containsText" text="Moderado">
      <formula>NOT(ISERROR(SEARCH("Moderado",Z11)))</formula>
    </cfRule>
    <cfRule type="containsText" dxfId="9992" priority="178" operator="containsText" text="Menor">
      <formula>NOT(ISERROR(SEARCH("Menor",Z11)))</formula>
    </cfRule>
    <cfRule type="containsText" dxfId="9991" priority="179" operator="containsText" text="Leve">
      <formula>NOT(ISERROR(SEARCH("Leve",Z11)))</formula>
    </cfRule>
    <cfRule type="containsText" dxfId="9990" priority="180" operator="containsText" text="Muy a">
      <formula>NOT(ISERROR(SEARCH("Muy a",Z11)))</formula>
    </cfRule>
    <cfRule type="containsText" dxfId="9989" priority="181" operator="containsText" text="Muy b">
      <formula>NOT(ISERROR(SEARCH("Muy b",Z11)))</formula>
    </cfRule>
    <cfRule type="containsText" dxfId="9988" priority="182" operator="containsText" text="Baja">
      <formula>NOT(ISERROR(SEARCH("Baja",Z11)))</formula>
    </cfRule>
    <cfRule type="containsText" dxfId="9987" priority="183" operator="containsText" text="Media">
      <formula>NOT(ISERROR(SEARCH("Media",Z11)))</formula>
    </cfRule>
    <cfRule type="containsText" dxfId="9986" priority="184" operator="containsText" text="Alta">
      <formula>NOT(ISERROR(SEARCH("Alta",Z11)))</formula>
    </cfRule>
  </conditionalFormatting>
  <conditionalFormatting sqref="Y11">
    <cfRule type="cellIs" dxfId="9985" priority="149" operator="equal">
      <formula>100%</formula>
    </cfRule>
    <cfRule type="cellIs" dxfId="9984" priority="150" operator="equal">
      <formula>80%</formula>
    </cfRule>
    <cfRule type="cellIs" dxfId="9983" priority="151" operator="equal">
      <formula>60%</formula>
    </cfRule>
    <cfRule type="cellIs" dxfId="9982" priority="152" operator="equal">
      <formula>40%</formula>
    </cfRule>
    <cfRule type="cellIs" dxfId="9981" priority="153" operator="equal">
      <formula>0.2</formula>
    </cfRule>
    <cfRule type="containsText" dxfId="9980" priority="154" operator="containsText" text="Extremo">
      <formula>NOT(ISERROR(SEARCH("Extremo",Y11)))</formula>
    </cfRule>
    <cfRule type="containsText" dxfId="9979" priority="155" operator="containsText" text="Alto">
      <formula>NOT(ISERROR(SEARCH("Alto",Y11)))</formula>
    </cfRule>
    <cfRule type="containsText" dxfId="9978" priority="156" operator="containsText" text="Bajo">
      <formula>NOT(ISERROR(SEARCH("Bajo",Y11)))</formula>
    </cfRule>
    <cfRule type="containsText" dxfId="9977" priority="157" operator="containsText" text="Catastrófico">
      <formula>NOT(ISERROR(SEARCH("Catastrófico",Y11)))</formula>
    </cfRule>
    <cfRule type="containsText" dxfId="9976" priority="158" operator="containsText" text="Mayor">
      <formula>NOT(ISERROR(SEARCH("Mayor",Y11)))</formula>
    </cfRule>
    <cfRule type="containsText" dxfId="9975" priority="159" operator="containsText" text="Moderado">
      <formula>NOT(ISERROR(SEARCH("Moderado",Y11)))</formula>
    </cfRule>
    <cfRule type="containsText" dxfId="9974" priority="160" operator="containsText" text="Menor">
      <formula>NOT(ISERROR(SEARCH("Menor",Y11)))</formula>
    </cfRule>
    <cfRule type="containsText" dxfId="9973" priority="161" operator="containsText" text="Leve">
      <formula>NOT(ISERROR(SEARCH("Leve",Y11)))</formula>
    </cfRule>
    <cfRule type="containsText" dxfId="9972" priority="162" operator="containsText" text="Muy a">
      <formula>NOT(ISERROR(SEARCH("Muy a",Y11)))</formula>
    </cfRule>
    <cfRule type="containsText" dxfId="9971" priority="163" operator="containsText" text="Muy b">
      <formula>NOT(ISERROR(SEARCH("Muy b",Y11)))</formula>
    </cfRule>
    <cfRule type="containsText" dxfId="9970" priority="164" operator="containsText" text="Baja">
      <formula>NOT(ISERROR(SEARCH("Baja",Y11)))</formula>
    </cfRule>
    <cfRule type="containsText" dxfId="9969" priority="165" operator="containsText" text="Media">
      <formula>NOT(ISERROR(SEARCH("Media",Y11)))</formula>
    </cfRule>
    <cfRule type="containsText" dxfId="9968" priority="166" operator="containsText" text="Alta">
      <formula>NOT(ISERROR(SEARCH("Alta",Y11)))</formula>
    </cfRule>
  </conditionalFormatting>
  <conditionalFormatting sqref="W11">
    <cfRule type="cellIs" dxfId="9967" priority="131" operator="equal">
      <formula>100%</formula>
    </cfRule>
    <cfRule type="cellIs" dxfId="9966" priority="132" operator="equal">
      <formula>80%</formula>
    </cfRule>
    <cfRule type="cellIs" dxfId="9965" priority="133" operator="equal">
      <formula>60%</formula>
    </cfRule>
    <cfRule type="cellIs" dxfId="9964" priority="134" operator="equal">
      <formula>40%</formula>
    </cfRule>
    <cfRule type="cellIs" dxfId="9963" priority="135" operator="equal">
      <formula>0.2</formula>
    </cfRule>
    <cfRule type="containsText" dxfId="9962" priority="136" operator="containsText" text="Extremo">
      <formula>NOT(ISERROR(SEARCH("Extremo",W11)))</formula>
    </cfRule>
    <cfRule type="containsText" dxfId="9961" priority="137" operator="containsText" text="Alto">
      <formula>NOT(ISERROR(SEARCH("Alto",W11)))</formula>
    </cfRule>
    <cfRule type="containsText" dxfId="9960" priority="138" operator="containsText" text="Bajo">
      <formula>NOT(ISERROR(SEARCH("Bajo",W11)))</formula>
    </cfRule>
    <cfRule type="containsText" dxfId="9959" priority="139" operator="containsText" text="Catastrófico">
      <formula>NOT(ISERROR(SEARCH("Catastrófico",W11)))</formula>
    </cfRule>
    <cfRule type="containsText" dxfId="9958" priority="140" operator="containsText" text="Mayor">
      <formula>NOT(ISERROR(SEARCH("Mayor",W11)))</formula>
    </cfRule>
    <cfRule type="containsText" dxfId="9957" priority="141" operator="containsText" text="Moderado">
      <formula>NOT(ISERROR(SEARCH("Moderado",W11)))</formula>
    </cfRule>
    <cfRule type="containsText" dxfId="9956" priority="142" operator="containsText" text="Menor">
      <formula>NOT(ISERROR(SEARCH("Menor",W11)))</formula>
    </cfRule>
    <cfRule type="containsText" dxfId="9955" priority="143" operator="containsText" text="Leve">
      <formula>NOT(ISERROR(SEARCH("Leve",W11)))</formula>
    </cfRule>
    <cfRule type="containsText" dxfId="9954" priority="144" operator="containsText" text="Muy a">
      <formula>NOT(ISERROR(SEARCH("Muy a",W11)))</formula>
    </cfRule>
    <cfRule type="containsText" dxfId="9953" priority="145" operator="containsText" text="Muy b">
      <formula>NOT(ISERROR(SEARCH("Muy b",W11)))</formula>
    </cfRule>
    <cfRule type="containsText" dxfId="9952" priority="146" operator="containsText" text="Baja">
      <formula>NOT(ISERROR(SEARCH("Baja",W11)))</formula>
    </cfRule>
    <cfRule type="containsText" dxfId="9951" priority="147" operator="containsText" text="Media">
      <formula>NOT(ISERROR(SEARCH("Media",W11)))</formula>
    </cfRule>
    <cfRule type="containsText" dxfId="9950" priority="148" operator="containsText" text="Alta">
      <formula>NOT(ISERROR(SEARCH("Alta",W11)))</formula>
    </cfRule>
  </conditionalFormatting>
  <conditionalFormatting sqref="AP12">
    <cfRule type="containsText" dxfId="9949" priority="128" operator="containsText" text="BAJA">
      <formula>NOT(ISERROR(SEARCH("BAJA",AP12)))</formula>
    </cfRule>
    <cfRule type="containsText" dxfId="9948" priority="129" operator="containsText" text="MEDIA">
      <formula>NOT(ISERROR(SEARCH("MEDIA",AP12)))</formula>
    </cfRule>
    <cfRule type="containsText" dxfId="9947" priority="130" operator="containsText" text="ALTA">
      <formula>NOT(ISERROR(SEARCH("ALTA",AP12)))</formula>
    </cfRule>
  </conditionalFormatting>
  <conditionalFormatting sqref="AA11">
    <cfRule type="cellIs" dxfId="9946" priority="111" operator="equal">
      <formula>100%</formula>
    </cfRule>
    <cfRule type="cellIs" dxfId="9945" priority="112" operator="equal">
      <formula>75%</formula>
    </cfRule>
    <cfRule type="cellIs" dxfId="9944" priority="113" operator="equal">
      <formula>50%</formula>
    </cfRule>
    <cfRule type="cellIs" dxfId="9943" priority="114" operator="equal">
      <formula>25%</formula>
    </cfRule>
    <cfRule type="containsText" dxfId="9942" priority="115" operator="containsText" text="Extremo">
      <formula>NOT(ISERROR(SEARCH("Extremo",AA11)))</formula>
    </cfRule>
    <cfRule type="containsText" dxfId="9941" priority="116" operator="containsText" text="Alto">
      <formula>NOT(ISERROR(SEARCH("Alto",AA11)))</formula>
    </cfRule>
    <cfRule type="containsText" dxfId="9940" priority="117" operator="containsText" text="Bajo">
      <formula>NOT(ISERROR(SEARCH("Bajo",AA11)))</formula>
    </cfRule>
    <cfRule type="containsText" dxfId="9939" priority="118" operator="containsText" text="Catastrófico">
      <formula>NOT(ISERROR(SEARCH("Catastrófico",AA11)))</formula>
    </cfRule>
    <cfRule type="containsText" dxfId="9938" priority="119" operator="containsText" text="Mayor">
      <formula>NOT(ISERROR(SEARCH("Mayor",AA11)))</formula>
    </cfRule>
    <cfRule type="containsText" dxfId="9937" priority="120" operator="containsText" text="Moderado">
      <formula>NOT(ISERROR(SEARCH("Moderado",AA11)))</formula>
    </cfRule>
    <cfRule type="containsText" dxfId="9936" priority="121" operator="containsText" text="Menor">
      <formula>NOT(ISERROR(SEARCH("Menor",AA11)))</formula>
    </cfRule>
    <cfRule type="containsText" dxfId="9935" priority="122" operator="containsText" text="Leve">
      <formula>NOT(ISERROR(SEARCH("Leve",AA11)))</formula>
    </cfRule>
    <cfRule type="containsText" dxfId="9934" priority="123" operator="containsText" text="Muy a">
      <formula>NOT(ISERROR(SEARCH("Muy a",AA11)))</formula>
    </cfRule>
    <cfRule type="containsText" dxfId="9933" priority="124" operator="containsText" text="Muy b">
      <formula>NOT(ISERROR(SEARCH("Muy b",AA11)))</formula>
    </cfRule>
    <cfRule type="containsText" dxfId="9932" priority="125" operator="containsText" text="Baja">
      <formula>NOT(ISERROR(SEARCH("Baja",AA11)))</formula>
    </cfRule>
    <cfRule type="containsText" dxfId="9931" priority="126" operator="containsText" text="Media">
      <formula>NOT(ISERROR(SEARCH("Media",AA11)))</formula>
    </cfRule>
    <cfRule type="containsText" dxfId="9930" priority="127" operator="containsText" text="Alta">
      <formula>NOT(ISERROR(SEARCH("Alta",AA11)))</formula>
    </cfRule>
  </conditionalFormatting>
  <conditionalFormatting sqref="AU11">
    <cfRule type="containsText" dxfId="9929" priority="108" operator="containsText" text="BAJA">
      <formula>NOT(ISERROR(SEARCH("BAJA",AU11)))</formula>
    </cfRule>
    <cfRule type="containsText" dxfId="9928" priority="109" operator="containsText" text="MEDIA">
      <formula>NOT(ISERROR(SEARCH("MEDIA",AU11)))</formula>
    </cfRule>
    <cfRule type="containsText" dxfId="9927" priority="110" operator="containsText" text="ALTA">
      <formula>NOT(ISERROR(SEARCH("ALTA",AU11)))</formula>
    </cfRule>
  </conditionalFormatting>
  <conditionalFormatting sqref="AU12">
    <cfRule type="containsText" dxfId="9926" priority="105" operator="containsText" text="BAJA">
      <formula>NOT(ISERROR(SEARCH("BAJA",AU12)))</formula>
    </cfRule>
    <cfRule type="containsText" dxfId="9925" priority="106" operator="containsText" text="MEDIA">
      <formula>NOT(ISERROR(SEARCH("MEDIA",AU12)))</formula>
    </cfRule>
    <cfRule type="containsText" dxfId="9924" priority="107" operator="containsText" text="ALTA">
      <formula>NOT(ISERROR(SEARCH("ALTA",AU12)))</formula>
    </cfRule>
  </conditionalFormatting>
  <conditionalFormatting sqref="AV11">
    <cfRule type="cellIs" dxfId="9923" priority="98" operator="greaterThan">
      <formula>75%</formula>
    </cfRule>
    <cfRule type="cellIs" dxfId="9922" priority="99" operator="between">
      <formula>51%</formula>
      <formula>75%</formula>
    </cfRule>
    <cfRule type="cellIs" dxfId="9921" priority="100" operator="between">
      <formula>26%</formula>
      <formula>50%</formula>
    </cfRule>
    <cfRule type="cellIs" dxfId="9920" priority="101" operator="between">
      <formula>0%</formula>
      <formula>25%</formula>
    </cfRule>
    <cfRule type="containsText" dxfId="9919" priority="102" operator="containsText" text="BAJA">
      <formula>NOT(ISERROR(SEARCH("BAJA",AV11)))</formula>
    </cfRule>
    <cfRule type="containsText" dxfId="9918" priority="103" operator="containsText" text="MEDIA">
      <formula>NOT(ISERROR(SEARCH("MEDIA",AV11)))</formula>
    </cfRule>
    <cfRule type="containsText" dxfId="9917" priority="104" operator="containsText" text="ALTA">
      <formula>NOT(ISERROR(SEARCH("ALTA",AV11)))</formula>
    </cfRule>
  </conditionalFormatting>
  <conditionalFormatting sqref="AV12">
    <cfRule type="cellIs" dxfId="9916" priority="91" operator="greaterThan">
      <formula>75%</formula>
    </cfRule>
    <cfRule type="cellIs" dxfId="9915" priority="92" operator="between">
      <formula>51%</formula>
      <formula>75%</formula>
    </cfRule>
    <cfRule type="cellIs" dxfId="9914" priority="93" operator="between">
      <formula>26%</formula>
      <formula>50%</formula>
    </cfRule>
    <cfRule type="cellIs" dxfId="9913" priority="94" operator="between">
      <formula>0%</formula>
      <formula>25%</formula>
    </cfRule>
    <cfRule type="containsText" dxfId="9912" priority="95" operator="containsText" text="BAJA">
      <formula>NOT(ISERROR(SEARCH("BAJA",AV12)))</formula>
    </cfRule>
    <cfRule type="containsText" dxfId="9911" priority="96" operator="containsText" text="MEDIA">
      <formula>NOT(ISERROR(SEARCH("MEDIA",AV12)))</formula>
    </cfRule>
    <cfRule type="containsText" dxfId="9910" priority="97" operator="containsText" text="ALTA">
      <formula>NOT(ISERROR(SEARCH("ALTA",AV12)))</formula>
    </cfRule>
  </conditionalFormatting>
  <conditionalFormatting sqref="AW11">
    <cfRule type="cellIs" dxfId="9909" priority="73" operator="equal">
      <formula>100%</formula>
    </cfRule>
    <cfRule type="cellIs" dxfId="9908" priority="74" operator="equal">
      <formula>80%</formula>
    </cfRule>
    <cfRule type="cellIs" dxfId="9907" priority="75" operator="equal">
      <formula>60%</formula>
    </cfRule>
    <cfRule type="cellIs" dxfId="9906" priority="76" operator="equal">
      <formula>40%</formula>
    </cfRule>
    <cfRule type="cellIs" dxfId="9905" priority="77" operator="equal">
      <formula>0.2</formula>
    </cfRule>
    <cfRule type="containsText" dxfId="9904" priority="78" operator="containsText" text="Extremo">
      <formula>NOT(ISERROR(SEARCH("Extremo",AW11)))</formula>
    </cfRule>
    <cfRule type="containsText" dxfId="9903" priority="79" operator="containsText" text="Alto">
      <formula>NOT(ISERROR(SEARCH("Alto",AW11)))</formula>
    </cfRule>
    <cfRule type="containsText" dxfId="9902" priority="80" operator="containsText" text="Bajo">
      <formula>NOT(ISERROR(SEARCH("Bajo",AW11)))</formula>
    </cfRule>
    <cfRule type="containsText" dxfId="9901" priority="81" operator="containsText" text="Catastrófico">
      <formula>NOT(ISERROR(SEARCH("Catastrófico",AW11)))</formula>
    </cfRule>
    <cfRule type="containsText" dxfId="9900" priority="82" operator="containsText" text="Mayor">
      <formula>NOT(ISERROR(SEARCH("Mayor",AW11)))</formula>
    </cfRule>
    <cfRule type="containsText" dxfId="9899" priority="83" operator="containsText" text="Moderado">
      <formula>NOT(ISERROR(SEARCH("Moderado",AW11)))</formula>
    </cfRule>
    <cfRule type="containsText" dxfId="9898" priority="84" operator="containsText" text="Menor">
      <formula>NOT(ISERROR(SEARCH("Menor",AW11)))</formula>
    </cfRule>
    <cfRule type="containsText" dxfId="9897" priority="85" operator="containsText" text="Leve">
      <formula>NOT(ISERROR(SEARCH("Leve",AW11)))</formula>
    </cfRule>
    <cfRule type="containsText" dxfId="9896" priority="86" operator="containsText" text="Muy a">
      <formula>NOT(ISERROR(SEARCH("Muy a",AW11)))</formula>
    </cfRule>
    <cfRule type="containsText" dxfId="9895" priority="87" operator="containsText" text="Muy b">
      <formula>NOT(ISERROR(SEARCH("Muy b",AW11)))</formula>
    </cfRule>
    <cfRule type="containsText" dxfId="9894" priority="88" operator="containsText" text="Baja">
      <formula>NOT(ISERROR(SEARCH("Baja",AW11)))</formula>
    </cfRule>
    <cfRule type="containsText" dxfId="9893" priority="89" operator="containsText" text="Media">
      <formula>NOT(ISERROR(SEARCH("Media",AW11)))</formula>
    </cfRule>
    <cfRule type="containsText" dxfId="9892" priority="90" operator="containsText" text="Alta">
      <formula>NOT(ISERROR(SEARCH("Alta",AW11)))</formula>
    </cfRule>
  </conditionalFormatting>
  <conditionalFormatting sqref="T11">
    <cfRule type="cellIs" dxfId="9891" priority="55" operator="equal">
      <formula>100%</formula>
    </cfRule>
    <cfRule type="cellIs" dxfId="9890" priority="56" operator="equal">
      <formula>80%</formula>
    </cfRule>
    <cfRule type="cellIs" dxfId="9889" priority="57" operator="equal">
      <formula>60%</formula>
    </cfRule>
    <cfRule type="cellIs" dxfId="9888" priority="58" operator="equal">
      <formula>40%</formula>
    </cfRule>
    <cfRule type="cellIs" dxfId="9887" priority="59" operator="equal">
      <formula>0.2</formula>
    </cfRule>
    <cfRule type="containsText" dxfId="9886" priority="60" operator="containsText" text="Extremo">
      <formula>NOT(ISERROR(SEARCH("Extremo",T11)))</formula>
    </cfRule>
    <cfRule type="containsText" dxfId="9885" priority="61" operator="containsText" text="Alto">
      <formula>NOT(ISERROR(SEARCH("Alto",T11)))</formula>
    </cfRule>
    <cfRule type="containsText" dxfId="9884" priority="62" operator="containsText" text="Bajo">
      <formula>NOT(ISERROR(SEARCH("Bajo",T11)))</formula>
    </cfRule>
    <cfRule type="containsText" dxfId="9883" priority="63" operator="containsText" text="Catastrófico">
      <formula>NOT(ISERROR(SEARCH("Catastrófico",T11)))</formula>
    </cfRule>
    <cfRule type="containsText" dxfId="9882" priority="64" operator="containsText" text="Mayor">
      <formula>NOT(ISERROR(SEARCH("Mayor",T11)))</formula>
    </cfRule>
    <cfRule type="containsText" dxfId="9881" priority="65" operator="containsText" text="Moderado">
      <formula>NOT(ISERROR(SEARCH("Moderado",T11)))</formula>
    </cfRule>
    <cfRule type="containsText" dxfId="9880" priority="66" operator="containsText" text="Menor">
      <formula>NOT(ISERROR(SEARCH("Menor",T11)))</formula>
    </cfRule>
    <cfRule type="containsText" dxfId="9879" priority="67" operator="containsText" text="Leve">
      <formula>NOT(ISERROR(SEARCH("Leve",T11)))</formula>
    </cfRule>
    <cfRule type="containsText" dxfId="9878" priority="68" operator="containsText" text="Muy a">
      <formula>NOT(ISERROR(SEARCH("Muy a",T11)))</formula>
    </cfRule>
    <cfRule type="containsText" dxfId="9877" priority="69" operator="containsText" text="Muy b">
      <formula>NOT(ISERROR(SEARCH("Muy b",T11)))</formula>
    </cfRule>
    <cfRule type="containsText" dxfId="9876" priority="70" operator="containsText" text="Baja">
      <formula>NOT(ISERROR(SEARCH("Baja",T11)))</formula>
    </cfRule>
    <cfRule type="containsText" dxfId="9875" priority="71" operator="containsText" text="Media">
      <formula>NOT(ISERROR(SEARCH("Media",T11)))</formula>
    </cfRule>
    <cfRule type="containsText" dxfId="9874" priority="72" operator="containsText" text="Alta">
      <formula>NOT(ISERROR(SEARCH("Alta",T11)))</formula>
    </cfRule>
  </conditionalFormatting>
  <conditionalFormatting sqref="U11">
    <cfRule type="cellIs" dxfId="9873" priority="37" operator="equal">
      <formula>100%</formula>
    </cfRule>
    <cfRule type="cellIs" dxfId="9872" priority="38" operator="equal">
      <formula>80%</formula>
    </cfRule>
    <cfRule type="cellIs" dxfId="9871" priority="39" operator="equal">
      <formula>60%</formula>
    </cfRule>
    <cfRule type="cellIs" dxfId="9870" priority="40" operator="equal">
      <formula>40%</formula>
    </cfRule>
    <cfRule type="cellIs" dxfId="9869" priority="41" operator="equal">
      <formula>0.2</formula>
    </cfRule>
    <cfRule type="containsText" dxfId="9868" priority="42" operator="containsText" text="Extremo">
      <formula>NOT(ISERROR(SEARCH("Extremo",U11)))</formula>
    </cfRule>
    <cfRule type="containsText" dxfId="9867" priority="43" operator="containsText" text="Alto">
      <formula>NOT(ISERROR(SEARCH("Alto",U11)))</formula>
    </cfRule>
    <cfRule type="containsText" dxfId="9866" priority="44" operator="containsText" text="Bajo">
      <formula>NOT(ISERROR(SEARCH("Bajo",U11)))</formula>
    </cfRule>
    <cfRule type="containsText" dxfId="9865" priority="45" operator="containsText" text="Catastrófico">
      <formula>NOT(ISERROR(SEARCH("Catastrófico",U11)))</formula>
    </cfRule>
    <cfRule type="containsText" dxfId="9864" priority="46" operator="containsText" text="Mayor">
      <formula>NOT(ISERROR(SEARCH("Mayor",U11)))</formula>
    </cfRule>
    <cfRule type="containsText" dxfId="9863" priority="47" operator="containsText" text="Moderado">
      <formula>NOT(ISERROR(SEARCH("Moderado",U11)))</formula>
    </cfRule>
    <cfRule type="containsText" dxfId="9862" priority="48" operator="containsText" text="Menor">
      <formula>NOT(ISERROR(SEARCH("Menor",U11)))</formula>
    </cfRule>
    <cfRule type="containsText" dxfId="9861" priority="49" operator="containsText" text="Leve">
      <formula>NOT(ISERROR(SEARCH("Leve",U11)))</formula>
    </cfRule>
    <cfRule type="containsText" dxfId="9860" priority="50" operator="containsText" text="Muy a">
      <formula>NOT(ISERROR(SEARCH("Muy a",U11)))</formula>
    </cfRule>
    <cfRule type="containsText" dxfId="9859" priority="51" operator="containsText" text="Muy b">
      <formula>NOT(ISERROR(SEARCH("Muy b",U11)))</formula>
    </cfRule>
    <cfRule type="containsText" dxfId="9858" priority="52" operator="containsText" text="Baja">
      <formula>NOT(ISERROR(SEARCH("Baja",U11)))</formula>
    </cfRule>
    <cfRule type="containsText" dxfId="9857" priority="53" operator="containsText" text="Media">
      <formula>NOT(ISERROR(SEARCH("Media",U11)))</formula>
    </cfRule>
    <cfRule type="containsText" dxfId="9856" priority="54" operator="containsText" text="Alta">
      <formula>NOT(ISERROR(SEARCH("Alta",U11)))</formula>
    </cfRule>
  </conditionalFormatting>
  <conditionalFormatting sqref="X11">
    <cfRule type="cellIs" dxfId="9855" priority="19" operator="equal">
      <formula>100%</formula>
    </cfRule>
    <cfRule type="cellIs" dxfId="9854" priority="20" operator="equal">
      <formula>80%</formula>
    </cfRule>
    <cfRule type="cellIs" dxfId="9853" priority="21" operator="equal">
      <formula>60%</formula>
    </cfRule>
    <cfRule type="cellIs" dxfId="9852" priority="22" operator="equal">
      <formula>40%</formula>
    </cfRule>
    <cfRule type="cellIs" dxfId="9851" priority="23" operator="equal">
      <formula>0.2</formula>
    </cfRule>
    <cfRule type="containsText" dxfId="9850" priority="24" operator="containsText" text="Extremo">
      <formula>NOT(ISERROR(SEARCH("Extremo",X11)))</formula>
    </cfRule>
    <cfRule type="containsText" dxfId="9849" priority="25" operator="containsText" text="Alto">
      <formula>NOT(ISERROR(SEARCH("Alto",X11)))</formula>
    </cfRule>
    <cfRule type="containsText" dxfId="9848" priority="26" operator="containsText" text="Bajo">
      <formula>NOT(ISERROR(SEARCH("Bajo",X11)))</formula>
    </cfRule>
    <cfRule type="containsText" dxfId="9847" priority="27" operator="containsText" text="Catastrófico">
      <formula>NOT(ISERROR(SEARCH("Catastrófico",X11)))</formula>
    </cfRule>
    <cfRule type="containsText" dxfId="9846" priority="28" operator="containsText" text="Mayor">
      <formula>NOT(ISERROR(SEARCH("Mayor",X11)))</formula>
    </cfRule>
    <cfRule type="containsText" dxfId="9845" priority="29" operator="containsText" text="Moderado">
      <formula>NOT(ISERROR(SEARCH("Moderado",X11)))</formula>
    </cfRule>
    <cfRule type="containsText" dxfId="9844" priority="30" operator="containsText" text="Menor">
      <formula>NOT(ISERROR(SEARCH("Menor",X11)))</formula>
    </cfRule>
    <cfRule type="containsText" dxfId="9843" priority="31" operator="containsText" text="Leve">
      <formula>NOT(ISERROR(SEARCH("Leve",X11)))</formula>
    </cfRule>
    <cfRule type="containsText" dxfId="9842" priority="32" operator="containsText" text="Muy a">
      <formula>NOT(ISERROR(SEARCH("Muy a",X11)))</formula>
    </cfRule>
    <cfRule type="containsText" dxfId="9841" priority="33" operator="containsText" text="Muy b">
      <formula>NOT(ISERROR(SEARCH("Muy b",X11)))</formula>
    </cfRule>
    <cfRule type="containsText" dxfId="9840" priority="34" operator="containsText" text="Baja">
      <formula>NOT(ISERROR(SEARCH("Baja",X11)))</formula>
    </cfRule>
    <cfRule type="containsText" dxfId="9839" priority="35" operator="containsText" text="Media">
      <formula>NOT(ISERROR(SEARCH("Media",X11)))</formula>
    </cfRule>
    <cfRule type="containsText" dxfId="9838" priority="36" operator="containsText" text="Alta">
      <formula>NOT(ISERROR(SEARCH("Alta",X11)))</formula>
    </cfRule>
  </conditionalFormatting>
  <conditionalFormatting sqref="S11">
    <cfRule type="cellIs" dxfId="9837" priority="1" operator="equal">
      <formula>100%</formula>
    </cfRule>
    <cfRule type="cellIs" dxfId="9836" priority="2" operator="equal">
      <formula>80%</formula>
    </cfRule>
    <cfRule type="cellIs" dxfId="9835" priority="3" operator="equal">
      <formula>60%</formula>
    </cfRule>
    <cfRule type="cellIs" dxfId="9834" priority="4" operator="equal">
      <formula>40%</formula>
    </cfRule>
    <cfRule type="cellIs" dxfId="9833" priority="5" operator="equal">
      <formula>0.2</formula>
    </cfRule>
    <cfRule type="containsText" dxfId="9832" priority="6" operator="containsText" text="Extremo">
      <formula>NOT(ISERROR(SEARCH("Extremo",S11)))</formula>
    </cfRule>
    <cfRule type="containsText" dxfId="9831" priority="7" operator="containsText" text="Alto">
      <formula>NOT(ISERROR(SEARCH("Alto",S11)))</formula>
    </cfRule>
    <cfRule type="containsText" dxfId="9830" priority="8" operator="containsText" text="Bajo">
      <formula>NOT(ISERROR(SEARCH("Bajo",S11)))</formula>
    </cfRule>
    <cfRule type="containsText" dxfId="9829" priority="9" operator="containsText" text="Catastrófico">
      <formula>NOT(ISERROR(SEARCH("Catastrófico",S11)))</formula>
    </cfRule>
    <cfRule type="containsText" dxfId="9828" priority="10" operator="containsText" text="Mayor">
      <formula>NOT(ISERROR(SEARCH("Mayor",S11)))</formula>
    </cfRule>
    <cfRule type="containsText" dxfId="9827" priority="11" operator="containsText" text="Moderado">
      <formula>NOT(ISERROR(SEARCH("Moderado",S11)))</formula>
    </cfRule>
    <cfRule type="containsText" dxfId="9826" priority="12" operator="containsText" text="Menor">
      <formula>NOT(ISERROR(SEARCH("Menor",S11)))</formula>
    </cfRule>
    <cfRule type="containsText" dxfId="9825" priority="13" operator="containsText" text="Leve">
      <formula>NOT(ISERROR(SEARCH("Leve",S11)))</formula>
    </cfRule>
    <cfRule type="containsText" dxfId="9824" priority="14" operator="containsText" text="Muy a">
      <formula>NOT(ISERROR(SEARCH("Muy a",S11)))</formula>
    </cfRule>
    <cfRule type="containsText" dxfId="9823" priority="15" operator="containsText" text="Muy b">
      <formula>NOT(ISERROR(SEARCH("Muy b",S11)))</formula>
    </cfRule>
    <cfRule type="containsText" dxfId="9822" priority="16" operator="containsText" text="Baja">
      <formula>NOT(ISERROR(SEARCH("Baja",S11)))</formula>
    </cfRule>
    <cfRule type="containsText" dxfId="9821" priority="17" operator="containsText" text="Media">
      <formula>NOT(ISERROR(SEARCH("Media",S11)))</formula>
    </cfRule>
    <cfRule type="containsText" dxfId="9820" priority="18" operator="containsText" text="Alta">
      <formula>NOT(ISERROR(SEARCH("Alta",S11)))</formula>
    </cfRule>
  </conditionalFormatting>
  <dataValidations count="5">
    <dataValidation type="list" allowBlank="1" showInputMessage="1" showErrorMessage="1" sqref="AK4:AK9 AK11:AK12 A4:A12">
      <formula1>"SI,NO"</formula1>
    </dataValidation>
    <dataValidation type="list" allowBlank="1" showInputMessage="1" showErrorMessage="1" sqref="AG4:AG12">
      <formula1>"Manual,Automático"</formula1>
    </dataValidation>
    <dataValidation type="list" allowBlank="1" showInputMessage="1" showErrorMessage="1" sqref="AR4:AR9 AR11:AR12">
      <formula1>"Asignado,No Asignado"</formula1>
    </dataValidation>
    <dataValidation type="list" allowBlank="1" showInputMessage="1" showErrorMessage="1" sqref="AT4:AT9 AT11:AT12">
      <formula1>"Adecuado,Inadecuado"</formula1>
    </dataValidation>
    <dataValidation type="list" allowBlank="1" showInputMessage="1" showErrorMessage="1" sqref="AJ4:AJ9 AJ11:AJ12">
      <formula1>"Confiable,No confiable"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Listas!$F$2:$F$4</xm:f>
          </x14:formula1>
          <xm:sqref>AE4:AE12</xm:sqref>
        </x14:dataValidation>
        <x14:dataValidation type="list" allowBlank="1" showInputMessage="1" showErrorMessage="1">
          <x14:formula1>
            <xm:f>Listas!$C$2:$C$8</xm:f>
          </x14:formula1>
          <xm:sqref>E4:E12</xm:sqref>
        </x14:dataValidation>
        <x14:dataValidation type="list" allowBlank="1" showInputMessage="1" showErrorMessage="1">
          <x14:formula1>
            <xm:f>Listas!$H$2:$H$3</xm:f>
          </x14:formula1>
          <xm:sqref>AM4:AM12</xm:sqref>
        </x14:dataValidation>
        <x14:dataValidation type="list" allowBlank="1" showInputMessage="1" showErrorMessage="1">
          <x14:formula1>
            <xm:f>Listas!$I$2:$I$3</xm:f>
          </x14:formula1>
          <xm:sqref>AO4:AO12</xm:sqref>
        </x14:dataValidation>
        <x14:dataValidation type="list" allowBlank="1" showInputMessage="1" showErrorMessage="1">
          <x14:formula1>
            <xm:f>Listas!$J$2:$J$6</xm:f>
          </x14:formula1>
          <xm:sqref>AX4:AX8 AX11:AX12</xm:sqref>
        </x14:dataValidation>
        <x14:dataValidation type="list" allowBlank="1" showInputMessage="1" showErrorMessage="1">
          <x14:formula1>
            <xm:f>Listas!$B$2:$B$7</xm:f>
          </x14:formula1>
          <xm:sqref>D4:D12</xm:sqref>
        </x14:dataValidation>
        <x14:dataValidation type="list" allowBlank="1" showInputMessage="1" showErrorMessage="1">
          <x14:formula1>
            <xm:f>Listas!$M$2:$M$14</xm:f>
          </x14:formula1>
          <xm:sqref>B4:B12</xm:sqref>
        </x14:dataValidation>
        <x14:dataValidation type="list" allowBlank="1" showInputMessage="1" showErrorMessage="1">
          <x14:formula1>
            <xm:f>Listas!$G$2:$G$11</xm:f>
          </x14:formula1>
          <xm:sqref>C4:C12</xm:sqref>
        </x14:dataValidation>
        <x14:dataValidation type="list" allowBlank="1" showInputMessage="1" showErrorMessage="1">
          <x14:formula1>
            <xm:f>Listas!$N$2:$N$7</xm:f>
          </x14:formula1>
          <xm:sqref>M4:M8 M11:M12</xm:sqref>
        </x14:dataValidation>
        <x14:dataValidation type="list" allowBlank="1" showInputMessage="1" showErrorMessage="1">
          <x14:formula1>
            <xm:f>Listas!$O$2:$O$7</xm:f>
          </x14:formula1>
          <xm:sqref>O4:O8 O11:O12</xm:sqref>
        </x14:dataValidation>
        <x14:dataValidation type="list" allowBlank="1" showInputMessage="1" showErrorMessage="1">
          <x14:formula1>
            <xm:f>Listas!$P$2:$P$7</xm:f>
          </x14:formula1>
          <xm:sqref>Q4:Q8 Q11:Q12</xm:sqref>
        </x14:dataValidation>
        <x14:dataValidation type="list" allowBlank="1" showInputMessage="1" showErrorMessage="1">
          <x14:formula1>
            <xm:f>Listas!$Q$2:$Q$8</xm:f>
          </x14:formula1>
          <xm:sqref>J4:J8 J11:J12</xm:sqref>
        </x14:dataValidation>
        <x14:dataValidation type="list" allowBlank="1" showInputMessage="1" showErrorMessage="1">
          <x14:formula1>
            <xm:f>Listas!$K$2:$K$6</xm:f>
          </x14:formula1>
          <xm:sqref>S4:S12</xm:sqref>
        </x14:dataValidation>
        <x14:dataValidation type="list" allowBlank="1" showInputMessage="1" showErrorMessage="1">
          <x14:formula1>
            <xm:f>Listas!$L$2:$L$5</xm:f>
          </x14:formula1>
          <xm:sqref>T4:T12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15"/>
  <sheetViews>
    <sheetView zoomScale="70" zoomScaleNormal="70" workbookViewId="0">
      <pane ySplit="3" topLeftCell="A8" activePane="bottomLeft" state="frozen"/>
      <selection activeCell="G4" sqref="G4:G13"/>
      <selection pane="bottomLeft" activeCell="A8" sqref="A8:A10"/>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5.6640625" style="6" customWidth="1"/>
    <col min="5" max="5" width="19.5546875" style="6" customWidth="1"/>
    <col min="6" max="6" width="44.109375" style="2" customWidth="1"/>
    <col min="7" max="7" width="9.6640625" style="2" customWidth="1"/>
    <col min="8" max="8" width="20" style="2" customWidth="1"/>
    <col min="9" max="9" width="43.33203125" style="2" customWidth="1"/>
    <col min="10" max="10" width="14.6640625" style="2" bestFit="1" customWidth="1"/>
    <col min="11" max="11" width="17.33203125" style="2" customWidth="1"/>
    <col min="12" max="12" width="16" style="2" customWidth="1"/>
    <col min="13" max="13" width="22.5546875" style="2" customWidth="1"/>
    <col min="14" max="14" width="4.6640625" style="2" hidden="1" customWidth="1"/>
    <col min="15" max="15" width="25.109375" style="2" customWidth="1"/>
    <col min="16" max="16" width="3.44140625" style="2" hidden="1" customWidth="1"/>
    <col min="17" max="17" width="17.44140625" style="2" customWidth="1"/>
    <col min="18" max="18" width="3" style="2" hidden="1" customWidth="1"/>
    <col min="19" max="20" width="21.88671875" style="2" customWidth="1"/>
    <col min="21" max="21" width="10.6640625" style="2" hidden="1" customWidth="1"/>
    <col min="22" max="22" width="15" style="2" bestFit="1" customWidth="1"/>
    <col min="23" max="24" width="5.6640625" style="28" hidden="1" customWidth="1"/>
    <col min="25" max="25" width="13.6640625" style="2" customWidth="1"/>
    <col min="26" max="26" width="5.6640625" style="28" hidden="1" customWidth="1"/>
    <col min="27" max="27" width="16.88671875" style="2" bestFit="1" customWidth="1"/>
    <col min="28" max="28" width="5.44140625" style="2" hidden="1" customWidth="1"/>
    <col min="29" max="29" width="31.5546875" style="2" customWidth="1"/>
    <col min="30" max="30" width="28" style="2" customWidth="1"/>
    <col min="31" max="31" width="86.33203125" style="2" customWidth="1"/>
    <col min="32" max="32" width="34.33203125" style="2" customWidth="1"/>
    <col min="33" max="33" width="8.44140625" style="28" customWidth="1"/>
    <col min="34" max="34" width="20.33203125" style="28" customWidth="1"/>
    <col min="35" max="35" width="9" style="28" customWidth="1"/>
    <col min="36" max="36" width="14.109375" style="28" customWidth="1"/>
    <col min="37" max="37" width="16.44140625" style="2" customWidth="1"/>
    <col min="38" max="38" width="6.6640625" style="2" customWidth="1"/>
    <col min="39" max="39" width="63.6640625" style="2" customWidth="1"/>
    <col min="40" max="40" width="14.6640625" style="6" customWidth="1"/>
    <col min="41" max="41" width="20.6640625" style="2" customWidth="1"/>
    <col min="42" max="42" width="8.88671875" style="2" customWidth="1"/>
    <col min="43" max="43" width="12.109375" style="2" customWidth="1"/>
    <col min="44" max="44" width="14.88671875" style="2" customWidth="1"/>
    <col min="45" max="45" width="9.109375" style="2" customWidth="1"/>
    <col min="46" max="46" width="33.6640625" style="2" customWidth="1"/>
    <col min="47" max="47" width="13.6640625" style="2" customWidth="1"/>
    <col min="48" max="48" width="13.6640625" style="2" hidden="1" customWidth="1"/>
    <col min="49" max="49" width="13.6640625" style="32" customWidth="1"/>
    <col min="50" max="50" width="13.6640625" style="2" customWidth="1"/>
    <col min="51" max="51" width="15.33203125" style="2" customWidth="1"/>
    <col min="52" max="52" width="2.33203125" style="5" customWidth="1"/>
    <col min="53" max="53" width="49.33203125" style="5" customWidth="1"/>
    <col min="54" max="54" width="17" style="4" customWidth="1"/>
    <col min="55" max="56" width="11.5546875" style="3" customWidth="1"/>
    <col min="57" max="57" width="21.88671875" style="2" customWidth="1"/>
    <col min="58" max="58" width="14.88671875" style="1" customWidth="1"/>
    <col min="59" max="59" width="36.5546875" style="1" customWidth="1"/>
    <col min="60" max="60" width="14.88671875" style="1" customWidth="1"/>
    <col min="61" max="61" width="53.88671875" style="1" customWidth="1"/>
    <col min="62" max="62" width="14.88671875" style="1" customWidth="1"/>
    <col min="63" max="63" width="37.886718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3" ht="14.2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65"/>
      <c r="AD1" s="374" t="s">
        <v>157</v>
      </c>
      <c r="AE1" s="374"/>
      <c r="AF1" s="374"/>
      <c r="AG1" s="374"/>
      <c r="AH1" s="374"/>
      <c r="AI1" s="374"/>
      <c r="AJ1" s="374"/>
      <c r="AK1" s="374"/>
      <c r="AL1" s="374"/>
      <c r="AM1" s="374"/>
      <c r="AN1" s="374"/>
      <c r="AO1" s="374"/>
      <c r="AP1" s="374"/>
      <c r="AQ1" s="374"/>
      <c r="AR1" s="374"/>
      <c r="AS1" s="374"/>
      <c r="AT1" s="374"/>
      <c r="AU1" s="374"/>
      <c r="AV1" s="233"/>
      <c r="AW1" s="375" t="s">
        <v>158</v>
      </c>
      <c r="AX1" s="375"/>
      <c r="AY1" s="375"/>
      <c r="AZ1" s="371" t="s">
        <v>159</v>
      </c>
      <c r="BA1" s="371"/>
      <c r="BB1" s="371"/>
      <c r="BC1" s="371"/>
      <c r="BD1" s="371"/>
      <c r="BE1" s="371"/>
      <c r="BF1" s="371"/>
      <c r="BG1" s="371"/>
      <c r="BH1" s="371"/>
      <c r="BI1" s="371"/>
      <c r="BJ1" s="371"/>
      <c r="BK1" s="381"/>
    </row>
    <row r="2" spans="1:63" ht="14.2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6"/>
      <c r="AD2" s="360" t="s">
        <v>160</v>
      </c>
      <c r="AE2" s="360" t="s">
        <v>161</v>
      </c>
      <c r="AF2" s="360" t="s">
        <v>162</v>
      </c>
      <c r="AG2" s="360"/>
      <c r="AH2" s="360"/>
      <c r="AI2" s="360"/>
      <c r="AJ2" s="360" t="s">
        <v>163</v>
      </c>
      <c r="AK2" s="360" t="s">
        <v>164</v>
      </c>
      <c r="AL2" s="360"/>
      <c r="AM2" s="360"/>
      <c r="AN2" s="360"/>
      <c r="AO2" s="360"/>
      <c r="AP2" s="360"/>
      <c r="AQ2" s="360"/>
      <c r="AR2" s="360"/>
      <c r="AS2" s="360"/>
      <c r="AT2" s="360"/>
      <c r="AU2" s="360"/>
      <c r="AV2" s="360" t="s">
        <v>165</v>
      </c>
      <c r="AW2" s="360"/>
      <c r="AX2" s="360"/>
      <c r="AY2" s="360" t="s">
        <v>9</v>
      </c>
      <c r="AZ2" s="372" t="s">
        <v>166</v>
      </c>
      <c r="BA2" s="372"/>
      <c r="BB2" s="372" t="s">
        <v>127</v>
      </c>
      <c r="BC2" s="372" t="s">
        <v>167</v>
      </c>
      <c r="BD2" s="372" t="s">
        <v>168</v>
      </c>
      <c r="BE2" s="372" t="s">
        <v>169</v>
      </c>
      <c r="BF2" s="372" t="s">
        <v>170</v>
      </c>
      <c r="BG2" s="372"/>
      <c r="BH2" s="372"/>
      <c r="BI2" s="372"/>
      <c r="BJ2" s="372"/>
      <c r="BK2" s="382"/>
    </row>
    <row r="3" spans="1:63" s="21" customFormat="1" ht="32.2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7" t="s">
        <v>151</v>
      </c>
      <c r="Y3" s="118" t="s">
        <v>180</v>
      </c>
      <c r="Z3" s="117" t="s">
        <v>151</v>
      </c>
      <c r="AA3" s="118" t="s">
        <v>181</v>
      </c>
      <c r="AB3" s="118" t="s">
        <v>151</v>
      </c>
      <c r="AC3" s="118" t="s">
        <v>182</v>
      </c>
      <c r="AD3" s="360"/>
      <c r="AE3" s="360"/>
      <c r="AF3" s="227" t="s">
        <v>5</v>
      </c>
      <c r="AG3" s="119" t="s">
        <v>183</v>
      </c>
      <c r="AH3" s="227" t="s">
        <v>184</v>
      </c>
      <c r="AI3" s="227" t="s">
        <v>183</v>
      </c>
      <c r="AJ3" s="360"/>
      <c r="AK3" s="227" t="s">
        <v>185</v>
      </c>
      <c r="AL3" s="360" t="s">
        <v>186</v>
      </c>
      <c r="AM3" s="360"/>
      <c r="AN3" s="360" t="s">
        <v>7</v>
      </c>
      <c r="AO3" s="360"/>
      <c r="AP3" s="360" t="s">
        <v>8</v>
      </c>
      <c r="AQ3" s="360"/>
      <c r="AR3" s="227" t="s">
        <v>187</v>
      </c>
      <c r="AS3" s="360" t="s">
        <v>127</v>
      </c>
      <c r="AT3" s="360"/>
      <c r="AU3" s="227" t="s">
        <v>188</v>
      </c>
      <c r="AV3" s="360"/>
      <c r="AW3" s="360"/>
      <c r="AX3" s="360"/>
      <c r="AY3" s="360"/>
      <c r="AZ3" s="372"/>
      <c r="BA3" s="372"/>
      <c r="BB3" s="372"/>
      <c r="BC3" s="372"/>
      <c r="BD3" s="372"/>
      <c r="BE3" s="372"/>
      <c r="BF3" s="232" t="s">
        <v>189</v>
      </c>
      <c r="BG3" s="232" t="s">
        <v>190</v>
      </c>
      <c r="BH3" s="232" t="s">
        <v>189</v>
      </c>
      <c r="BI3" s="232" t="s">
        <v>190</v>
      </c>
      <c r="BJ3" s="232" t="s">
        <v>189</v>
      </c>
      <c r="BK3" s="269" t="s">
        <v>190</v>
      </c>
    </row>
    <row r="4" spans="1:63" ht="162" customHeight="1" x14ac:dyDescent="0.3">
      <c r="A4" s="376" t="s">
        <v>240</v>
      </c>
      <c r="B4" s="355" t="s">
        <v>91</v>
      </c>
      <c r="C4" s="355" t="s">
        <v>89</v>
      </c>
      <c r="D4" s="355" t="s">
        <v>76</v>
      </c>
      <c r="E4" s="355" t="s">
        <v>34</v>
      </c>
      <c r="F4" s="377" t="s">
        <v>282</v>
      </c>
      <c r="G4" s="377" t="s">
        <v>326</v>
      </c>
      <c r="H4" s="377" t="s">
        <v>284</v>
      </c>
      <c r="I4" s="378" t="s">
        <v>285</v>
      </c>
      <c r="J4" s="355" t="s">
        <v>92</v>
      </c>
      <c r="K4" s="355">
        <v>0</v>
      </c>
      <c r="L4" s="357">
        <f>IF(J4="Diaria",+(K4/360),IF(J4="Mensual",+(K4/12),IF(J4="Bimestral",+(K4/6),IF(J4="Trimestral",+(K4/4),IF(J4="Semestral",+(K4/2),IF(J4="Anual",+(K4/1),""))))))</f>
        <v>0</v>
      </c>
      <c r="M4" s="355" t="s">
        <v>70</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55" t="s">
        <v>61</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69</v>
      </c>
      <c r="T4" s="356" t="s">
        <v>43</v>
      </c>
      <c r="U4" s="356">
        <f>+MAX(N4,P4,R4)</f>
        <v>0.6</v>
      </c>
      <c r="V4" s="369" t="str">
        <f>IF(L4&lt;=20%,"Muy baja",IF(L4&lt;=40%,"Baja",IF(L4&lt;=60%,"Media",IF(L4&lt;=80%,"Alta",IF(L4&lt;=100%,"Muy alta",IF(L4&gt;=100%,"Muy alta",""))))))</f>
        <v>Muy baja</v>
      </c>
      <c r="W4" s="367">
        <f>+IFERROR(VLOOKUP(V4,Fórmula!$F$1:$G$6,2,FALSE),"")</f>
        <v>0.2</v>
      </c>
      <c r="X4" s="367" t="str">
        <f>+IFERROR(VLOOKUP(V4,Fórmula!$H$1:$I$6,2,FALSE),"")</f>
        <v/>
      </c>
      <c r="Y4" s="369" t="str">
        <f>IF(U4=20%,"Leve",IF(U4=40%,"Menor",IF(U4=60%,"Moderado",IF(U4=80%,"Mayor",IF(U4=100%,"Catastrófico","")))))</f>
        <v>Moderado</v>
      </c>
      <c r="Z4" s="367">
        <f>+IFERROR(VLOOKUP(Y4,Fórmula!$H$1:$I$6,2,FALSE),"")</f>
        <v>0.6</v>
      </c>
      <c r="AA4" s="356" t="str">
        <f>+IFERROR(VLOOKUP(V4&amp;Y4,Fórmula!$C$2:$D$26,2,FALSE),"")</f>
        <v>Moderado</v>
      </c>
      <c r="AB4" s="367">
        <f>IF(AA4="Bajo",25%,IF(AA4="Moderado",50%,IF(AA4="Alto",75%,IF(AA4="Extremo",100%,""))))</f>
        <v>0.5</v>
      </c>
      <c r="AC4" s="380" t="s">
        <v>286</v>
      </c>
      <c r="AD4" s="71" t="s">
        <v>287</v>
      </c>
      <c r="AE4" s="71" t="s">
        <v>288</v>
      </c>
      <c r="AF4" s="71" t="s">
        <v>54</v>
      </c>
      <c r="AG4" s="41">
        <f>IF(AF4="Preventivo",25%,IF(AF4="Detectivo",15%,IF(AF4="Correctivo",10%,"")))</f>
        <v>0.25</v>
      </c>
      <c r="AH4" s="231" t="s">
        <v>199</v>
      </c>
      <c r="AI4" s="41">
        <f t="shared" ref="AI4:AI7" si="0">IF(AH4="Manual",15%,IF(AH4="Automático",25%,""))</f>
        <v>0.15</v>
      </c>
      <c r="AJ4" s="41">
        <f t="shared" ref="AJ4:AJ7" si="1">+AI4+AG4</f>
        <v>0.4</v>
      </c>
      <c r="AK4" s="231" t="s">
        <v>200</v>
      </c>
      <c r="AL4" s="224" t="s">
        <v>191</v>
      </c>
      <c r="AM4" s="71" t="s">
        <v>289</v>
      </c>
      <c r="AN4" s="224" t="s">
        <v>39</v>
      </c>
      <c r="AO4" s="239"/>
      <c r="AP4" s="231" t="s">
        <v>24</v>
      </c>
      <c r="AQ4" s="231" t="s">
        <v>290</v>
      </c>
      <c r="AR4" s="231" t="s">
        <v>291</v>
      </c>
      <c r="AS4" s="231" t="s">
        <v>204</v>
      </c>
      <c r="AT4" s="231" t="s">
        <v>292</v>
      </c>
      <c r="AU4" s="231" t="s">
        <v>206</v>
      </c>
      <c r="AV4" s="231">
        <f>+AJ4*AB4</f>
        <v>0.2</v>
      </c>
      <c r="AW4" s="42">
        <f>+AB4-AV4</f>
        <v>0.3</v>
      </c>
      <c r="AX4" s="356" t="str">
        <f>+IF(C4="Corrupción","Moderado",IF(AW7&lt;=25%,"Bajo",IF(AW7&lt;=50%,"Moderado",IF(AW7&lt;=75%,"Alto",IF(AW7&gt;75%,"Extremo","")))))</f>
        <v>Bajo</v>
      </c>
      <c r="AY4" s="356" t="s">
        <v>41</v>
      </c>
      <c r="AZ4" s="120">
        <v>1</v>
      </c>
      <c r="BA4" s="274" t="s">
        <v>293</v>
      </c>
      <c r="BB4" s="224" t="s">
        <v>294</v>
      </c>
      <c r="BC4" s="50">
        <v>44197</v>
      </c>
      <c r="BD4" s="50">
        <v>44561</v>
      </c>
      <c r="BE4" s="45" t="s">
        <v>295</v>
      </c>
      <c r="BF4" s="256">
        <v>44439</v>
      </c>
      <c r="BG4" s="258" t="s">
        <v>296</v>
      </c>
      <c r="BH4" s="44">
        <v>44500</v>
      </c>
      <c r="BI4" s="258" t="s">
        <v>297</v>
      </c>
      <c r="BJ4" s="44">
        <v>44561</v>
      </c>
      <c r="BK4" s="287"/>
    </row>
    <row r="5" spans="1:63" ht="150" customHeight="1" x14ac:dyDescent="0.3">
      <c r="A5" s="376"/>
      <c r="B5" s="355"/>
      <c r="C5" s="355"/>
      <c r="D5" s="355"/>
      <c r="E5" s="355"/>
      <c r="F5" s="377"/>
      <c r="G5" s="377"/>
      <c r="H5" s="377"/>
      <c r="I5" s="378"/>
      <c r="J5" s="355"/>
      <c r="K5" s="355"/>
      <c r="L5" s="357"/>
      <c r="M5" s="355"/>
      <c r="N5" s="355"/>
      <c r="O5" s="355"/>
      <c r="P5" s="355"/>
      <c r="Q5" s="355"/>
      <c r="R5" s="355"/>
      <c r="S5" s="356"/>
      <c r="T5" s="356"/>
      <c r="U5" s="356"/>
      <c r="V5" s="369"/>
      <c r="W5" s="367"/>
      <c r="X5" s="367"/>
      <c r="Y5" s="369"/>
      <c r="Z5" s="367"/>
      <c r="AA5" s="356"/>
      <c r="AB5" s="367"/>
      <c r="AC5" s="380"/>
      <c r="AD5" s="71" t="s">
        <v>298</v>
      </c>
      <c r="AE5" s="52" t="s">
        <v>299</v>
      </c>
      <c r="AF5" s="71" t="s">
        <v>54</v>
      </c>
      <c r="AG5" s="41">
        <f t="shared" ref="AG5:AG7" si="2">IF(AF5="Preventivo",25%,IF(AF5="Detectivo",15%,IF(AF5="Correctivo",10%,"")))</f>
        <v>0.25</v>
      </c>
      <c r="AH5" s="231" t="s">
        <v>199</v>
      </c>
      <c r="AI5" s="41">
        <f t="shared" si="0"/>
        <v>0.15</v>
      </c>
      <c r="AJ5" s="41">
        <f t="shared" si="1"/>
        <v>0.4</v>
      </c>
      <c r="AK5" s="231" t="s">
        <v>200</v>
      </c>
      <c r="AL5" s="224" t="s">
        <v>191</v>
      </c>
      <c r="AM5" s="71" t="s">
        <v>300</v>
      </c>
      <c r="AN5" s="224" t="s">
        <v>23</v>
      </c>
      <c r="AO5" s="231" t="s">
        <v>301</v>
      </c>
      <c r="AP5" s="231" t="s">
        <v>24</v>
      </c>
      <c r="AQ5" s="231" t="s">
        <v>302</v>
      </c>
      <c r="AR5" s="231" t="s">
        <v>303</v>
      </c>
      <c r="AS5" s="231" t="s">
        <v>204</v>
      </c>
      <c r="AT5" s="231" t="s">
        <v>304</v>
      </c>
      <c r="AU5" s="231" t="s">
        <v>206</v>
      </c>
      <c r="AV5" s="231">
        <f>+AW4*AJ5</f>
        <v>0.12</v>
      </c>
      <c r="AW5" s="42">
        <f>+AW4-AV5</f>
        <v>0.18</v>
      </c>
      <c r="AX5" s="356"/>
      <c r="AY5" s="356"/>
      <c r="AZ5" s="242">
        <v>2</v>
      </c>
      <c r="BA5" s="39" t="s">
        <v>305</v>
      </c>
      <c r="BB5" s="224" t="s">
        <v>304</v>
      </c>
      <c r="BC5" s="50">
        <v>44197</v>
      </c>
      <c r="BD5" s="50">
        <v>44469</v>
      </c>
      <c r="BE5" s="45" t="s">
        <v>306</v>
      </c>
      <c r="BF5" s="256">
        <v>44439</v>
      </c>
      <c r="BG5" s="258" t="s">
        <v>307</v>
      </c>
      <c r="BH5" s="44">
        <v>44500</v>
      </c>
      <c r="BI5" s="258" t="s">
        <v>239</v>
      </c>
      <c r="BJ5" s="44">
        <v>44561</v>
      </c>
      <c r="BK5" s="287"/>
    </row>
    <row r="6" spans="1:63" ht="105" customHeight="1" x14ac:dyDescent="0.3">
      <c r="A6" s="376"/>
      <c r="B6" s="355"/>
      <c r="C6" s="355"/>
      <c r="D6" s="355"/>
      <c r="E6" s="355"/>
      <c r="F6" s="377"/>
      <c r="G6" s="377"/>
      <c r="H6" s="377"/>
      <c r="I6" s="378"/>
      <c r="J6" s="355"/>
      <c r="K6" s="355"/>
      <c r="L6" s="357"/>
      <c r="M6" s="355"/>
      <c r="N6" s="355"/>
      <c r="O6" s="355"/>
      <c r="P6" s="355"/>
      <c r="Q6" s="355"/>
      <c r="R6" s="355"/>
      <c r="S6" s="356"/>
      <c r="T6" s="356"/>
      <c r="U6" s="356"/>
      <c r="V6" s="369"/>
      <c r="W6" s="367"/>
      <c r="X6" s="367"/>
      <c r="Y6" s="369"/>
      <c r="Z6" s="367"/>
      <c r="AA6" s="356"/>
      <c r="AB6" s="367"/>
      <c r="AC6" s="380"/>
      <c r="AD6" s="71" t="s">
        <v>308</v>
      </c>
      <c r="AE6" s="71" t="s">
        <v>309</v>
      </c>
      <c r="AF6" s="71" t="s">
        <v>37</v>
      </c>
      <c r="AG6" s="41">
        <f t="shared" si="2"/>
        <v>0.15</v>
      </c>
      <c r="AH6" s="231" t="s">
        <v>199</v>
      </c>
      <c r="AI6" s="41">
        <f t="shared" si="0"/>
        <v>0.15</v>
      </c>
      <c r="AJ6" s="41">
        <f t="shared" si="1"/>
        <v>0.3</v>
      </c>
      <c r="AK6" s="231" t="s">
        <v>200</v>
      </c>
      <c r="AL6" s="224" t="s">
        <v>191</v>
      </c>
      <c r="AM6" s="71" t="s">
        <v>310</v>
      </c>
      <c r="AN6" s="224" t="s">
        <v>23</v>
      </c>
      <c r="AO6" s="231" t="s">
        <v>301</v>
      </c>
      <c r="AP6" s="231" t="s">
        <v>24</v>
      </c>
      <c r="AQ6" s="231" t="s">
        <v>311</v>
      </c>
      <c r="AR6" s="231" t="s">
        <v>312</v>
      </c>
      <c r="AS6" s="231" t="s">
        <v>204</v>
      </c>
      <c r="AT6" s="231" t="s">
        <v>313</v>
      </c>
      <c r="AU6" s="231" t="s">
        <v>206</v>
      </c>
      <c r="AV6" s="231">
        <f>+AW5*AJ6</f>
        <v>5.3999999999999999E-2</v>
      </c>
      <c r="AW6" s="42">
        <f>+AW5-AV6</f>
        <v>0.126</v>
      </c>
      <c r="AX6" s="356"/>
      <c r="AY6" s="356"/>
      <c r="AZ6" s="242">
        <v>3</v>
      </c>
      <c r="BA6" s="39" t="s">
        <v>314</v>
      </c>
      <c r="BB6" s="224" t="s">
        <v>313</v>
      </c>
      <c r="BC6" s="46">
        <v>44197</v>
      </c>
      <c r="BD6" s="46">
        <v>44651</v>
      </c>
      <c r="BE6" s="45" t="str">
        <f>+AR6</f>
        <v>Informe de rendición de cuentas</v>
      </c>
      <c r="BF6" s="256">
        <v>44439</v>
      </c>
      <c r="BG6" s="258" t="s">
        <v>315</v>
      </c>
      <c r="BH6" s="44">
        <v>44500</v>
      </c>
      <c r="BI6" s="258" t="s">
        <v>316</v>
      </c>
      <c r="BJ6" s="44">
        <v>44561</v>
      </c>
      <c r="BK6" s="287"/>
    </row>
    <row r="7" spans="1:63" ht="129.6" x14ac:dyDescent="0.3">
      <c r="A7" s="376"/>
      <c r="B7" s="355"/>
      <c r="C7" s="355"/>
      <c r="D7" s="355"/>
      <c r="E7" s="355"/>
      <c r="F7" s="377"/>
      <c r="G7" s="377"/>
      <c r="H7" s="377"/>
      <c r="I7" s="378"/>
      <c r="J7" s="355"/>
      <c r="K7" s="355"/>
      <c r="L7" s="357"/>
      <c r="M7" s="355"/>
      <c r="N7" s="355"/>
      <c r="O7" s="355"/>
      <c r="P7" s="355"/>
      <c r="Q7" s="355"/>
      <c r="R7" s="355"/>
      <c r="S7" s="356"/>
      <c r="T7" s="356"/>
      <c r="U7" s="356"/>
      <c r="V7" s="369"/>
      <c r="W7" s="367"/>
      <c r="X7" s="367"/>
      <c r="Y7" s="369"/>
      <c r="Z7" s="367"/>
      <c r="AA7" s="356"/>
      <c r="AB7" s="367"/>
      <c r="AC7" s="380"/>
      <c r="AD7" s="71" t="s">
        <v>317</v>
      </c>
      <c r="AE7" s="71" t="s">
        <v>318</v>
      </c>
      <c r="AF7" s="71" t="s">
        <v>37</v>
      </c>
      <c r="AG7" s="41">
        <f t="shared" si="2"/>
        <v>0.15</v>
      </c>
      <c r="AH7" s="231" t="s">
        <v>199</v>
      </c>
      <c r="AI7" s="41">
        <f t="shared" si="0"/>
        <v>0.15</v>
      </c>
      <c r="AJ7" s="41">
        <f t="shared" si="1"/>
        <v>0.3</v>
      </c>
      <c r="AK7" s="231" t="s">
        <v>200</v>
      </c>
      <c r="AL7" s="224" t="s">
        <v>191</v>
      </c>
      <c r="AM7" s="71" t="s">
        <v>319</v>
      </c>
      <c r="AN7" s="224" t="s">
        <v>23</v>
      </c>
      <c r="AO7" s="231" t="s">
        <v>320</v>
      </c>
      <c r="AP7" s="231" t="s">
        <v>24</v>
      </c>
      <c r="AQ7" s="231" t="s">
        <v>302</v>
      </c>
      <c r="AR7" s="231" t="s">
        <v>321</v>
      </c>
      <c r="AS7" s="231" t="s">
        <v>204</v>
      </c>
      <c r="AT7" s="231" t="s">
        <v>313</v>
      </c>
      <c r="AU7" s="231" t="s">
        <v>206</v>
      </c>
      <c r="AV7" s="231">
        <f>+AW6*AJ7</f>
        <v>3.78E-2</v>
      </c>
      <c r="AW7" s="42">
        <f>+AW6-AV7</f>
        <v>8.8200000000000001E-2</v>
      </c>
      <c r="AX7" s="356"/>
      <c r="AY7" s="356"/>
      <c r="AZ7" s="242">
        <v>4</v>
      </c>
      <c r="BA7" s="71" t="s">
        <v>322</v>
      </c>
      <c r="BB7" s="224" t="str">
        <f>+AT7</f>
        <v>Profesional de Planeación</v>
      </c>
      <c r="BC7" s="46">
        <v>44197</v>
      </c>
      <c r="BD7" s="46">
        <v>44651</v>
      </c>
      <c r="BE7" s="45" t="str">
        <f>+AR7</f>
        <v>Informe anual de rendición de cuentas</v>
      </c>
      <c r="BF7" s="256">
        <v>44439</v>
      </c>
      <c r="BG7" s="259" t="s">
        <v>323</v>
      </c>
      <c r="BH7" s="44">
        <v>44500</v>
      </c>
      <c r="BI7" s="258" t="s">
        <v>324</v>
      </c>
      <c r="BJ7" s="44">
        <v>44561</v>
      </c>
      <c r="BK7" s="287"/>
    </row>
    <row r="8" spans="1:63" s="133" customFormat="1" ht="261" customHeight="1" x14ac:dyDescent="0.3">
      <c r="A8" s="386" t="s">
        <v>240</v>
      </c>
      <c r="B8" s="383" t="s">
        <v>91</v>
      </c>
      <c r="C8" s="383" t="s">
        <v>89</v>
      </c>
      <c r="D8" s="383" t="s">
        <v>76</v>
      </c>
      <c r="E8" s="383" t="s">
        <v>93</v>
      </c>
      <c r="F8" s="383" t="s">
        <v>325</v>
      </c>
      <c r="G8" s="383" t="s">
        <v>360</v>
      </c>
      <c r="H8" s="390" t="s">
        <v>327</v>
      </c>
      <c r="I8" s="383" t="s">
        <v>328</v>
      </c>
      <c r="J8" s="383" t="s">
        <v>96</v>
      </c>
      <c r="K8" s="383">
        <v>0</v>
      </c>
      <c r="L8" s="388">
        <v>0</v>
      </c>
      <c r="M8" s="383" t="s">
        <v>45</v>
      </c>
      <c r="N8" s="383">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383" t="s">
        <v>84</v>
      </c>
      <c r="P8" s="384"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383" t="s">
        <v>70</v>
      </c>
      <c r="R8" s="38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84" t="s">
        <v>57</v>
      </c>
      <c r="T8" s="384" t="s">
        <v>58</v>
      </c>
      <c r="U8" s="392">
        <f>+MAX(N8,P8,R8)</f>
        <v>0.4</v>
      </c>
      <c r="V8" s="392" t="str">
        <f>IF(L8&lt;=20%,"Muy baja",IF(L8&lt;=40%,"Baja",IF(L8&lt;=60%,"Media",IF(L8&lt;=80%,"Alta",IF(L8&lt;=100%,"Muy alta",IF(L8&gt;=100%,"Muy alta",""))))))</f>
        <v>Muy baja</v>
      </c>
      <c r="W8" s="405"/>
      <c r="X8" s="367" t="str">
        <f>+IFERROR(VLOOKUP(V8,Fórmula!$H$1:$I$6,2,FALSE),"")</f>
        <v/>
      </c>
      <c r="Y8" s="399" t="str">
        <f>IF(U8=20%,"Leve",IF(U8=40%,"Menor",IF(U8=60%,"Moderado",IF(U8=80%,"Mayor",IF(U8=100%,"Catastrófico","")))))</f>
        <v>Menor</v>
      </c>
      <c r="Z8" s="399">
        <f>+IFERROR(VLOOKUP(Y8,Fórmula!$H$1:$I$6,2,FALSE),"")</f>
        <v>0.4</v>
      </c>
      <c r="AA8" s="356" t="str">
        <f>+IFERROR(VLOOKUP(V8&amp;Y8,Fórmula!$C$2:$D$26,2,FALSE),"")</f>
        <v>Bajo</v>
      </c>
      <c r="AB8" s="403">
        <f>IF(AA8="Bajo",25%,IF(AA8="Moderado",50%,IF(AA8="Alto",75%,IF(AA8="Extremo",100%,""))))</f>
        <v>0.25</v>
      </c>
      <c r="AC8" s="406" t="s">
        <v>329</v>
      </c>
      <c r="AD8" s="275" t="s">
        <v>330</v>
      </c>
      <c r="AE8" s="275" t="s">
        <v>331</v>
      </c>
      <c r="AF8" s="275" t="s">
        <v>54</v>
      </c>
      <c r="AG8" s="276">
        <v>0.25</v>
      </c>
      <c r="AH8" s="275" t="s">
        <v>199</v>
      </c>
      <c r="AI8" s="276">
        <v>0.15</v>
      </c>
      <c r="AJ8" s="276">
        <v>0.4</v>
      </c>
      <c r="AK8" s="275" t="s">
        <v>200</v>
      </c>
      <c r="AL8" s="275" t="s">
        <v>240</v>
      </c>
      <c r="AM8" s="275" t="s">
        <v>332</v>
      </c>
      <c r="AN8" s="275" t="s">
        <v>23</v>
      </c>
      <c r="AO8" s="275" t="s">
        <v>333</v>
      </c>
      <c r="AP8" s="275" t="s">
        <v>40</v>
      </c>
      <c r="AQ8" s="275" t="s">
        <v>334</v>
      </c>
      <c r="AR8" s="275" t="s">
        <v>335</v>
      </c>
      <c r="AS8" s="275" t="s">
        <v>204</v>
      </c>
      <c r="AT8" s="275" t="s">
        <v>336</v>
      </c>
      <c r="AU8" s="275" t="s">
        <v>206</v>
      </c>
      <c r="AV8" s="275" t="s">
        <v>337</v>
      </c>
      <c r="AW8" s="180">
        <v>0.15</v>
      </c>
      <c r="AX8" s="399" t="s">
        <v>152</v>
      </c>
      <c r="AY8" s="384" t="s">
        <v>41</v>
      </c>
      <c r="AZ8" s="275">
        <v>1</v>
      </c>
      <c r="BA8" s="275" t="s">
        <v>338</v>
      </c>
      <c r="BB8" s="275" t="s">
        <v>339</v>
      </c>
      <c r="BC8" s="277">
        <v>44197</v>
      </c>
      <c r="BD8" s="277">
        <v>44561</v>
      </c>
      <c r="BE8" s="257" t="s">
        <v>335</v>
      </c>
      <c r="BF8" s="278"/>
      <c r="BG8" s="279" t="s">
        <v>340</v>
      </c>
      <c r="BH8" s="44">
        <v>44500</v>
      </c>
      <c r="BI8" s="257" t="s">
        <v>341</v>
      </c>
      <c r="BJ8" s="280"/>
      <c r="BK8" s="288"/>
    </row>
    <row r="9" spans="1:63" s="133" customFormat="1" ht="120" customHeight="1" x14ac:dyDescent="0.3">
      <c r="A9" s="386"/>
      <c r="B9" s="383"/>
      <c r="C9" s="383"/>
      <c r="D9" s="383"/>
      <c r="E9" s="383"/>
      <c r="F9" s="383"/>
      <c r="G9" s="383"/>
      <c r="H9" s="390"/>
      <c r="I9" s="383"/>
      <c r="J9" s="383"/>
      <c r="K9" s="383"/>
      <c r="L9" s="383"/>
      <c r="M9" s="383"/>
      <c r="N9" s="383"/>
      <c r="O9" s="383"/>
      <c r="P9" s="384"/>
      <c r="Q9" s="383"/>
      <c r="R9" s="385"/>
      <c r="S9" s="384"/>
      <c r="T9" s="384"/>
      <c r="U9" s="392"/>
      <c r="V9" s="392"/>
      <c r="W9" s="405"/>
      <c r="X9" s="367"/>
      <c r="Y9" s="399"/>
      <c r="Z9" s="399"/>
      <c r="AA9" s="356"/>
      <c r="AB9" s="403"/>
      <c r="AC9" s="406"/>
      <c r="AD9" s="275" t="s">
        <v>342</v>
      </c>
      <c r="AE9" s="275" t="s">
        <v>343</v>
      </c>
      <c r="AF9" s="275" t="s">
        <v>54</v>
      </c>
      <c r="AG9" s="276">
        <v>0.25</v>
      </c>
      <c r="AH9" s="275" t="s">
        <v>199</v>
      </c>
      <c r="AI9" s="276">
        <v>0.15</v>
      </c>
      <c r="AJ9" s="276">
        <v>0.4</v>
      </c>
      <c r="AK9" s="275" t="s">
        <v>200</v>
      </c>
      <c r="AL9" s="275" t="s">
        <v>191</v>
      </c>
      <c r="AM9" s="275" t="s">
        <v>344</v>
      </c>
      <c r="AN9" s="275" t="s">
        <v>23</v>
      </c>
      <c r="AO9" s="275" t="s">
        <v>345</v>
      </c>
      <c r="AP9" s="275" t="s">
        <v>40</v>
      </c>
      <c r="AQ9" s="275" t="s">
        <v>334</v>
      </c>
      <c r="AR9" s="275" t="s">
        <v>346</v>
      </c>
      <c r="AS9" s="275" t="s">
        <v>204</v>
      </c>
      <c r="AT9" s="275" t="s">
        <v>336</v>
      </c>
      <c r="AU9" s="275" t="s">
        <v>206</v>
      </c>
      <c r="AV9" s="275" t="s">
        <v>347</v>
      </c>
      <c r="AW9" s="180">
        <v>0.09</v>
      </c>
      <c r="AX9" s="399"/>
      <c r="AY9" s="384"/>
      <c r="AZ9" s="275">
        <v>2</v>
      </c>
      <c r="BA9" s="281" t="s">
        <v>348</v>
      </c>
      <c r="BB9" s="257" t="s">
        <v>339</v>
      </c>
      <c r="BC9" s="282">
        <v>44197</v>
      </c>
      <c r="BD9" s="282">
        <v>44561</v>
      </c>
      <c r="BE9" s="257" t="s">
        <v>346</v>
      </c>
      <c r="BF9" s="278"/>
      <c r="BG9" s="279" t="s">
        <v>340</v>
      </c>
      <c r="BH9" s="44">
        <v>44500</v>
      </c>
      <c r="BI9" s="257" t="s">
        <v>349</v>
      </c>
      <c r="BJ9" s="280"/>
      <c r="BK9" s="288"/>
    </row>
    <row r="10" spans="1:63" s="133" customFormat="1" ht="126" customHeight="1" x14ac:dyDescent="0.3">
      <c r="A10" s="386"/>
      <c r="B10" s="383"/>
      <c r="C10" s="383"/>
      <c r="D10" s="383"/>
      <c r="E10" s="383"/>
      <c r="F10" s="383"/>
      <c r="G10" s="383"/>
      <c r="H10" s="390"/>
      <c r="I10" s="383"/>
      <c r="J10" s="383"/>
      <c r="K10" s="383"/>
      <c r="L10" s="383"/>
      <c r="M10" s="383"/>
      <c r="N10" s="383"/>
      <c r="O10" s="383"/>
      <c r="P10" s="384"/>
      <c r="Q10" s="383"/>
      <c r="R10" s="385"/>
      <c r="S10" s="384"/>
      <c r="T10" s="384"/>
      <c r="U10" s="392"/>
      <c r="V10" s="392"/>
      <c r="W10" s="405"/>
      <c r="X10" s="367"/>
      <c r="Y10" s="399"/>
      <c r="Z10" s="399"/>
      <c r="AA10" s="356"/>
      <c r="AB10" s="403"/>
      <c r="AC10" s="406"/>
      <c r="AD10" s="275" t="s">
        <v>350</v>
      </c>
      <c r="AE10" s="275" t="s">
        <v>351</v>
      </c>
      <c r="AF10" s="275" t="s">
        <v>37</v>
      </c>
      <c r="AG10" s="276">
        <v>0.15</v>
      </c>
      <c r="AH10" s="275" t="s">
        <v>199</v>
      </c>
      <c r="AI10" s="276">
        <v>0.15</v>
      </c>
      <c r="AJ10" s="276">
        <v>0.3</v>
      </c>
      <c r="AK10" s="275" t="s">
        <v>200</v>
      </c>
      <c r="AL10" s="275" t="s">
        <v>191</v>
      </c>
      <c r="AM10" s="275" t="s">
        <v>352</v>
      </c>
      <c r="AN10" s="275" t="s">
        <v>23</v>
      </c>
      <c r="AO10" s="275" t="s">
        <v>353</v>
      </c>
      <c r="AP10" s="275" t="s">
        <v>40</v>
      </c>
      <c r="AQ10" s="275" t="s">
        <v>354</v>
      </c>
      <c r="AR10" s="275" t="s">
        <v>355</v>
      </c>
      <c r="AS10" s="275" t="s">
        <v>204</v>
      </c>
      <c r="AT10" s="275" t="s">
        <v>336</v>
      </c>
      <c r="AU10" s="275" t="s">
        <v>206</v>
      </c>
      <c r="AV10" s="275" t="s">
        <v>356</v>
      </c>
      <c r="AW10" s="180">
        <v>0.06</v>
      </c>
      <c r="AX10" s="399"/>
      <c r="AY10" s="384"/>
      <c r="AZ10" s="275">
        <v>3</v>
      </c>
      <c r="BA10" s="275" t="s">
        <v>357</v>
      </c>
      <c r="BB10" s="257" t="s">
        <v>339</v>
      </c>
      <c r="BC10" s="282">
        <v>44197</v>
      </c>
      <c r="BD10" s="282">
        <v>44561</v>
      </c>
      <c r="BE10" s="257" t="s">
        <v>355</v>
      </c>
      <c r="BF10" s="278"/>
      <c r="BG10" s="279" t="s">
        <v>340</v>
      </c>
      <c r="BH10" s="44">
        <v>44500</v>
      </c>
      <c r="BI10" s="257" t="s">
        <v>358</v>
      </c>
      <c r="BJ10" s="280"/>
      <c r="BK10" s="288"/>
    </row>
    <row r="11" spans="1:63" s="133" customFormat="1" ht="78" customHeight="1" x14ac:dyDescent="0.3">
      <c r="A11" s="386" t="s">
        <v>240</v>
      </c>
      <c r="B11" s="383" t="s">
        <v>91</v>
      </c>
      <c r="C11" s="383" t="s">
        <v>89</v>
      </c>
      <c r="D11" s="383" t="s">
        <v>12</v>
      </c>
      <c r="E11" s="383" t="s">
        <v>34</v>
      </c>
      <c r="F11" s="383" t="s">
        <v>359</v>
      </c>
      <c r="G11" s="383" t="s">
        <v>283</v>
      </c>
      <c r="H11" s="383" t="s">
        <v>361</v>
      </c>
      <c r="I11" s="383" t="s">
        <v>362</v>
      </c>
      <c r="J11" s="383" t="s">
        <v>96</v>
      </c>
      <c r="K11" s="383">
        <v>0</v>
      </c>
      <c r="L11" s="388">
        <v>0</v>
      </c>
      <c r="M11" s="383" t="s">
        <v>70</v>
      </c>
      <c r="N11" s="383">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83" t="s">
        <v>84</v>
      </c>
      <c r="P11" s="384" t="str">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
      </c>
      <c r="Q11" s="383" t="s">
        <v>70</v>
      </c>
      <c r="R11" s="384">
        <f>IF(Q11="Interrupción de la operación por menos de un día",20%,IF(Q11="Interrupción de la operación por un día completo",40%,IF(Q11="Interrupción de la operación mayor a 1 día y menor a 2 días",60%,IF(Q11="Interrupción de la operación por dos días completos",80%,IF(Q7="Interrupción de la operación por más de dos días",100%,IF(Q11="NA",0%,""))))))</f>
        <v>0</v>
      </c>
      <c r="S11" s="384" t="s">
        <v>57</v>
      </c>
      <c r="T11" s="384" t="s">
        <v>58</v>
      </c>
      <c r="U11" s="384">
        <f>+MAX(N11,P11,R11)</f>
        <v>0</v>
      </c>
      <c r="V11" s="392" t="s">
        <v>19</v>
      </c>
      <c r="W11" s="401">
        <v>0.2</v>
      </c>
      <c r="X11" s="367" t="str">
        <f>+IFERROR(VLOOKUP(V11,Fórmula!$H$1:$I$6,2,FALSE),"")</f>
        <v/>
      </c>
      <c r="Y11" s="395" t="s">
        <v>36</v>
      </c>
      <c r="Z11" s="395">
        <f>+IFERROR(VLOOKUP(Y11,Fórmula!$H$1:$I$6,2,FALSE),"")</f>
        <v>0.4</v>
      </c>
      <c r="AA11" s="356" t="str">
        <f>+IFERROR(VLOOKUP(V11&amp;Y11,Fórmula!$C$2:$D$26,2,FALSE),"")</f>
        <v>Bajo</v>
      </c>
      <c r="AB11" s="403">
        <f>IF(AA11="Bajo",25%,IF(AA11="Moderado",50%,IF(AA11="Alto",75%,IF(AA11="Extremo",100%,""))))</f>
        <v>0.25</v>
      </c>
      <c r="AC11" s="393" t="s">
        <v>329</v>
      </c>
      <c r="AD11" s="283" t="s">
        <v>363</v>
      </c>
      <c r="AE11" s="284" t="s">
        <v>364</v>
      </c>
      <c r="AF11" s="283" t="s">
        <v>54</v>
      </c>
      <c r="AG11" s="285">
        <v>0.25</v>
      </c>
      <c r="AH11" s="283" t="s">
        <v>199</v>
      </c>
      <c r="AI11" s="285">
        <v>0.15</v>
      </c>
      <c r="AJ11" s="285">
        <v>0.4</v>
      </c>
      <c r="AK11" s="283" t="s">
        <v>200</v>
      </c>
      <c r="AL11" s="283" t="s">
        <v>240</v>
      </c>
      <c r="AM11" s="283" t="s">
        <v>332</v>
      </c>
      <c r="AN11" s="283" t="s">
        <v>23</v>
      </c>
      <c r="AO11" s="283" t="s">
        <v>363</v>
      </c>
      <c r="AP11" s="283" t="s">
        <v>40</v>
      </c>
      <c r="AQ11" s="283" t="s">
        <v>334</v>
      </c>
      <c r="AR11" s="283" t="s">
        <v>363</v>
      </c>
      <c r="AS11" s="283" t="s">
        <v>204</v>
      </c>
      <c r="AT11" s="283" t="s">
        <v>336</v>
      </c>
      <c r="AU11" s="283" t="s">
        <v>206</v>
      </c>
      <c r="AV11" s="283" t="s">
        <v>337</v>
      </c>
      <c r="AW11" s="286">
        <v>0.15</v>
      </c>
      <c r="AX11" s="395" t="s">
        <v>152</v>
      </c>
      <c r="AY11" s="397" t="s">
        <v>41</v>
      </c>
      <c r="AZ11" s="256">
        <v>1</v>
      </c>
      <c r="BA11" s="275" t="s">
        <v>365</v>
      </c>
      <c r="BB11" s="275" t="s">
        <v>339</v>
      </c>
      <c r="BC11" s="277">
        <v>44197</v>
      </c>
      <c r="BD11" s="277">
        <v>44469</v>
      </c>
      <c r="BE11" s="257" t="s">
        <v>363</v>
      </c>
      <c r="BF11" s="279" t="s">
        <v>340</v>
      </c>
      <c r="BG11" s="279" t="s">
        <v>340</v>
      </c>
      <c r="BH11" s="44">
        <v>44500</v>
      </c>
      <c r="BI11" s="257" t="s">
        <v>366</v>
      </c>
      <c r="BJ11" s="280"/>
      <c r="BK11" s="288"/>
    </row>
    <row r="12" spans="1:63" s="181" customFormat="1" ht="127.5" customHeight="1" thickBot="1" x14ac:dyDescent="0.35">
      <c r="A12" s="389"/>
      <c r="B12" s="387"/>
      <c r="C12" s="387"/>
      <c r="D12" s="387"/>
      <c r="E12" s="387"/>
      <c r="F12" s="387"/>
      <c r="G12" s="387"/>
      <c r="H12" s="387"/>
      <c r="I12" s="387"/>
      <c r="J12" s="387"/>
      <c r="K12" s="387"/>
      <c r="L12" s="387"/>
      <c r="M12" s="387"/>
      <c r="N12" s="387"/>
      <c r="O12" s="387"/>
      <c r="P12" s="391"/>
      <c r="Q12" s="387"/>
      <c r="R12" s="391"/>
      <c r="S12" s="391"/>
      <c r="T12" s="391"/>
      <c r="U12" s="391"/>
      <c r="V12" s="400"/>
      <c r="W12" s="402"/>
      <c r="X12" s="342"/>
      <c r="Y12" s="396"/>
      <c r="Z12" s="396"/>
      <c r="AA12" s="344"/>
      <c r="AB12" s="404"/>
      <c r="AC12" s="394"/>
      <c r="AD12" s="289" t="s">
        <v>367</v>
      </c>
      <c r="AE12" s="289" t="s">
        <v>368</v>
      </c>
      <c r="AF12" s="289" t="s">
        <v>54</v>
      </c>
      <c r="AG12" s="290">
        <v>0.25</v>
      </c>
      <c r="AH12" s="289" t="s">
        <v>199</v>
      </c>
      <c r="AI12" s="290">
        <v>0.15</v>
      </c>
      <c r="AJ12" s="290">
        <v>0.4</v>
      </c>
      <c r="AK12" s="289" t="s">
        <v>200</v>
      </c>
      <c r="AL12" s="289" t="s">
        <v>191</v>
      </c>
      <c r="AM12" s="289" t="s">
        <v>344</v>
      </c>
      <c r="AN12" s="289" t="s">
        <v>23</v>
      </c>
      <c r="AO12" s="289" t="s">
        <v>345</v>
      </c>
      <c r="AP12" s="289" t="s">
        <v>40</v>
      </c>
      <c r="AQ12" s="289" t="s">
        <v>334</v>
      </c>
      <c r="AR12" s="289" t="s">
        <v>346</v>
      </c>
      <c r="AS12" s="289" t="s">
        <v>204</v>
      </c>
      <c r="AT12" s="289" t="s">
        <v>336</v>
      </c>
      <c r="AU12" s="289" t="s">
        <v>206</v>
      </c>
      <c r="AV12" s="289" t="s">
        <v>347</v>
      </c>
      <c r="AW12" s="291">
        <v>0.09</v>
      </c>
      <c r="AX12" s="396"/>
      <c r="AY12" s="398"/>
      <c r="AZ12" s="292">
        <v>2</v>
      </c>
      <c r="BA12" s="293" t="s">
        <v>348</v>
      </c>
      <c r="BB12" s="294" t="s">
        <v>339</v>
      </c>
      <c r="BC12" s="295">
        <v>44197</v>
      </c>
      <c r="BD12" s="295">
        <v>44561</v>
      </c>
      <c r="BE12" s="294" t="s">
        <v>346</v>
      </c>
      <c r="BF12" s="296" t="s">
        <v>340</v>
      </c>
      <c r="BG12" s="296" t="s">
        <v>340</v>
      </c>
      <c r="BH12" s="48">
        <v>44500</v>
      </c>
      <c r="BI12" s="297" t="s">
        <v>369</v>
      </c>
      <c r="BJ12" s="298"/>
      <c r="BK12" s="299"/>
    </row>
    <row r="13" spans="1:63" x14ac:dyDescent="0.3">
      <c r="W13" s="27"/>
      <c r="X13" s="27"/>
      <c r="Z13" s="27"/>
      <c r="AG13" s="27"/>
      <c r="AH13" s="27"/>
      <c r="AI13" s="27"/>
      <c r="AJ13" s="27"/>
      <c r="AW13" s="31"/>
    </row>
    <row r="14" spans="1:63" x14ac:dyDescent="0.3">
      <c r="W14" s="27"/>
      <c r="X14" s="27"/>
      <c r="Z14" s="27"/>
      <c r="AG14" s="27"/>
      <c r="AH14" s="27"/>
      <c r="AI14" s="27"/>
      <c r="AJ14" s="27"/>
      <c r="AW14" s="31"/>
    </row>
    <row r="15" spans="1:63" x14ac:dyDescent="0.3">
      <c r="W15" s="27"/>
      <c r="X15" s="27"/>
      <c r="Z15" s="27"/>
      <c r="AG15" s="27"/>
      <c r="AH15" s="27"/>
      <c r="AI15" s="27"/>
      <c r="AJ15" s="27"/>
      <c r="AW15" s="31"/>
    </row>
    <row r="16" spans="1:63" x14ac:dyDescent="0.3">
      <c r="W16" s="27"/>
      <c r="X16" s="27"/>
      <c r="Z16" s="27"/>
      <c r="AG16" s="27"/>
      <c r="AH16" s="27"/>
      <c r="AI16" s="27"/>
      <c r="AJ16" s="27"/>
      <c r="AW16" s="31"/>
    </row>
    <row r="17" spans="23:49" x14ac:dyDescent="0.3">
      <c r="W17" s="27"/>
      <c r="X17" s="27"/>
      <c r="Z17" s="27"/>
      <c r="AG17" s="27"/>
      <c r="AH17" s="27"/>
      <c r="AI17" s="27"/>
      <c r="AJ17" s="27"/>
      <c r="AW17" s="31"/>
    </row>
    <row r="18" spans="23:49" x14ac:dyDescent="0.3">
      <c r="W18" s="27"/>
      <c r="X18" s="27"/>
      <c r="Z18" s="27"/>
      <c r="AG18" s="27"/>
      <c r="AH18" s="27"/>
      <c r="AI18" s="27"/>
      <c r="AJ18" s="27"/>
      <c r="AW18" s="31"/>
    </row>
    <row r="19" spans="23:49" x14ac:dyDescent="0.3">
      <c r="W19" s="27"/>
      <c r="X19" s="27"/>
      <c r="Z19" s="27"/>
      <c r="AG19" s="27"/>
      <c r="AH19" s="27"/>
      <c r="AI19" s="27"/>
      <c r="AJ19" s="27"/>
      <c r="AW19" s="31"/>
    </row>
    <row r="20" spans="23:49" x14ac:dyDescent="0.3">
      <c r="W20" s="27"/>
      <c r="X20" s="27"/>
      <c r="Z20" s="27"/>
      <c r="AG20" s="27"/>
      <c r="AH20" s="27"/>
      <c r="AI20" s="27"/>
      <c r="AJ20" s="27"/>
      <c r="AW20" s="31"/>
    </row>
    <row r="21" spans="23:49" x14ac:dyDescent="0.3">
      <c r="W21" s="27"/>
      <c r="X21" s="27"/>
      <c r="Z21" s="27"/>
      <c r="AG21" s="27"/>
      <c r="AH21" s="27"/>
      <c r="AI21" s="27"/>
      <c r="AJ21" s="27"/>
      <c r="AW21" s="31"/>
    </row>
    <row r="22" spans="23:49" x14ac:dyDescent="0.3">
      <c r="W22" s="27"/>
      <c r="X22" s="27"/>
      <c r="Z22" s="27"/>
      <c r="AG22" s="27"/>
      <c r="AH22" s="27"/>
      <c r="AI22" s="27"/>
      <c r="AJ22" s="27"/>
      <c r="AW22" s="31"/>
    </row>
    <row r="23" spans="23:49" x14ac:dyDescent="0.3">
      <c r="W23" s="27"/>
      <c r="X23" s="27"/>
      <c r="Z23" s="27"/>
      <c r="AG23" s="27"/>
      <c r="AH23" s="27"/>
      <c r="AI23" s="27"/>
      <c r="AJ23" s="27"/>
      <c r="AW23" s="31"/>
    </row>
    <row r="24" spans="23:49" x14ac:dyDescent="0.3">
      <c r="W24" s="27"/>
      <c r="X24" s="27"/>
      <c r="Z24" s="27"/>
      <c r="AG24" s="27"/>
      <c r="AH24" s="27"/>
      <c r="AI24" s="27"/>
      <c r="AJ24" s="27"/>
      <c r="AW24" s="31"/>
    </row>
    <row r="25" spans="23:49" x14ac:dyDescent="0.3">
      <c r="W25" s="27"/>
      <c r="X25" s="27"/>
      <c r="Z25" s="27"/>
      <c r="AG25" s="27"/>
      <c r="AH25" s="27"/>
      <c r="AI25" s="27"/>
      <c r="AJ25" s="27"/>
      <c r="AW25" s="31"/>
    </row>
    <row r="26" spans="23:49" x14ac:dyDescent="0.3">
      <c r="W26" s="27"/>
      <c r="X26" s="27"/>
      <c r="Z26" s="27"/>
      <c r="AG26" s="27"/>
      <c r="AH26" s="27"/>
      <c r="AI26" s="27"/>
      <c r="AJ26" s="27"/>
      <c r="AW26" s="31"/>
    </row>
    <row r="27" spans="23:49" x14ac:dyDescent="0.3">
      <c r="W27" s="27"/>
      <c r="X27" s="27"/>
      <c r="Z27" s="27"/>
      <c r="AG27" s="27"/>
      <c r="AH27" s="27"/>
      <c r="AI27" s="27"/>
      <c r="AJ27" s="27"/>
      <c r="AW27" s="31"/>
    </row>
    <row r="28" spans="23:49" x14ac:dyDescent="0.3">
      <c r="W28" s="27"/>
      <c r="X28" s="27"/>
      <c r="Z28" s="27"/>
      <c r="AG28" s="27"/>
      <c r="AH28" s="27"/>
      <c r="AI28" s="27"/>
      <c r="AJ28" s="27"/>
      <c r="AW28" s="31"/>
    </row>
    <row r="29" spans="23:49" x14ac:dyDescent="0.3">
      <c r="W29" s="27"/>
      <c r="X29" s="27"/>
      <c r="Z29" s="27"/>
      <c r="AG29" s="27"/>
      <c r="AH29" s="27"/>
      <c r="AI29" s="27"/>
      <c r="AJ29" s="27"/>
      <c r="AW29" s="31"/>
    </row>
    <row r="30" spans="23:49" x14ac:dyDescent="0.3">
      <c r="W30" s="27"/>
      <c r="X30" s="27"/>
      <c r="Z30" s="27"/>
      <c r="AG30" s="27"/>
      <c r="AH30" s="27"/>
      <c r="AI30" s="27"/>
      <c r="AJ30" s="27"/>
      <c r="AW30" s="31"/>
    </row>
    <row r="31" spans="23:49" x14ac:dyDescent="0.3">
      <c r="W31" s="27"/>
      <c r="X31" s="27"/>
      <c r="Z31" s="27"/>
      <c r="AG31" s="27"/>
      <c r="AH31" s="27"/>
      <c r="AI31" s="27"/>
      <c r="AJ31" s="27"/>
      <c r="AW31" s="31"/>
    </row>
    <row r="32" spans="23:49" x14ac:dyDescent="0.3">
      <c r="W32" s="27"/>
      <c r="X32" s="27"/>
      <c r="Z32" s="27"/>
      <c r="AG32" s="27"/>
      <c r="AH32" s="27"/>
      <c r="AI32" s="27"/>
      <c r="AJ32" s="27"/>
      <c r="AW32" s="31"/>
    </row>
    <row r="33" spans="23:49" x14ac:dyDescent="0.3">
      <c r="W33" s="27"/>
      <c r="X33" s="27"/>
      <c r="Z33" s="27"/>
      <c r="AG33" s="27"/>
      <c r="AH33" s="27"/>
      <c r="AI33" s="27"/>
      <c r="AJ33" s="27"/>
      <c r="AW33" s="31"/>
    </row>
    <row r="34" spans="23:49" x14ac:dyDescent="0.3">
      <c r="W34" s="27"/>
      <c r="X34" s="27"/>
      <c r="Z34" s="27"/>
      <c r="AG34" s="27"/>
      <c r="AH34" s="27"/>
      <c r="AI34" s="27"/>
      <c r="AJ34" s="27"/>
      <c r="AW34" s="31"/>
    </row>
    <row r="35" spans="23:49" x14ac:dyDescent="0.3">
      <c r="W35" s="27"/>
      <c r="X35" s="27"/>
      <c r="Z35" s="27"/>
      <c r="AG35" s="27"/>
      <c r="AH35" s="27"/>
      <c r="AI35" s="27"/>
      <c r="AJ35" s="27"/>
      <c r="AW35" s="31"/>
    </row>
    <row r="36" spans="23:49" x14ac:dyDescent="0.3">
      <c r="W36" s="27"/>
      <c r="X36" s="27"/>
      <c r="Z36" s="27"/>
      <c r="AG36" s="27"/>
      <c r="AH36" s="27"/>
      <c r="AI36" s="27"/>
      <c r="AJ36" s="27"/>
      <c r="AW36" s="31"/>
    </row>
    <row r="37" spans="23:49" x14ac:dyDescent="0.3">
      <c r="W37" s="27"/>
      <c r="X37" s="27"/>
      <c r="Z37" s="27"/>
      <c r="AG37" s="27"/>
      <c r="AH37" s="27"/>
      <c r="AI37" s="27"/>
      <c r="AJ37" s="27"/>
      <c r="AW37" s="31"/>
    </row>
    <row r="38" spans="23:49" x14ac:dyDescent="0.3">
      <c r="W38" s="27"/>
      <c r="X38" s="27"/>
      <c r="Z38" s="27"/>
      <c r="AG38" s="27"/>
      <c r="AH38" s="27"/>
      <c r="AI38" s="27"/>
      <c r="AJ38" s="27"/>
      <c r="AW38" s="31"/>
    </row>
    <row r="39" spans="23:49" x14ac:dyDescent="0.3">
      <c r="W39" s="27"/>
      <c r="X39" s="27"/>
      <c r="Z39" s="27"/>
      <c r="AG39" s="27"/>
      <c r="AH39" s="27"/>
      <c r="AI39" s="27"/>
      <c r="AJ39" s="27"/>
      <c r="AW39" s="31"/>
    </row>
    <row r="40" spans="23:49" x14ac:dyDescent="0.3">
      <c r="W40" s="27"/>
      <c r="X40" s="27"/>
      <c r="Z40" s="27"/>
      <c r="AG40" s="27"/>
      <c r="AH40" s="27"/>
      <c r="AI40" s="27"/>
      <c r="AJ40" s="27"/>
      <c r="AW40" s="31"/>
    </row>
    <row r="41" spans="23:49" x14ac:dyDescent="0.3">
      <c r="W41" s="27"/>
      <c r="X41" s="27"/>
      <c r="Z41" s="27"/>
      <c r="AG41" s="27"/>
      <c r="AH41" s="27"/>
      <c r="AI41" s="27"/>
      <c r="AJ41" s="27"/>
      <c r="AW41" s="31"/>
    </row>
    <row r="42" spans="23:49" x14ac:dyDescent="0.3">
      <c r="W42" s="27"/>
      <c r="X42" s="27"/>
      <c r="Z42" s="27"/>
      <c r="AG42" s="27"/>
      <c r="AH42" s="27"/>
      <c r="AI42" s="27"/>
      <c r="AJ42" s="27"/>
      <c r="AW42" s="31"/>
    </row>
    <row r="43" spans="23:49" x14ac:dyDescent="0.3">
      <c r="W43" s="27"/>
      <c r="X43" s="27"/>
      <c r="Z43" s="27"/>
      <c r="AG43" s="27"/>
      <c r="AH43" s="27"/>
      <c r="AI43" s="27"/>
      <c r="AJ43" s="27"/>
      <c r="AW43" s="31"/>
    </row>
    <row r="44" spans="23:49" x14ac:dyDescent="0.3">
      <c r="W44" s="27"/>
      <c r="X44" s="27"/>
      <c r="Z44" s="27"/>
      <c r="AG44" s="27"/>
      <c r="AH44" s="27"/>
      <c r="AI44" s="27"/>
      <c r="AJ44" s="27"/>
      <c r="AW44" s="31"/>
    </row>
    <row r="45" spans="23:49" x14ac:dyDescent="0.3">
      <c r="W45" s="27"/>
      <c r="X45" s="27"/>
      <c r="Z45" s="27"/>
      <c r="AG45" s="27"/>
      <c r="AH45" s="27"/>
      <c r="AI45" s="27"/>
      <c r="AJ45" s="27"/>
      <c r="AW45" s="31"/>
    </row>
    <row r="46" spans="23:49" x14ac:dyDescent="0.3">
      <c r="W46" s="27"/>
      <c r="X46" s="27"/>
      <c r="Z46" s="27"/>
      <c r="AG46" s="27"/>
      <c r="AH46" s="27"/>
      <c r="AI46" s="27"/>
      <c r="AJ46" s="27"/>
      <c r="AW46" s="31"/>
    </row>
    <row r="47" spans="23:49" x14ac:dyDescent="0.3">
      <c r="W47" s="27"/>
      <c r="X47" s="27"/>
      <c r="Z47" s="27"/>
      <c r="AG47" s="27"/>
      <c r="AH47" s="27"/>
      <c r="AI47" s="27"/>
      <c r="AJ47" s="27"/>
      <c r="AW47" s="31"/>
    </row>
    <row r="48" spans="23:49" x14ac:dyDescent="0.3">
      <c r="W48" s="27"/>
      <c r="X48" s="27"/>
      <c r="Z48" s="27"/>
      <c r="AG48" s="27"/>
      <c r="AH48" s="27"/>
      <c r="AI48" s="27"/>
      <c r="AJ48" s="27"/>
      <c r="AW48" s="31"/>
    </row>
    <row r="49" spans="23:49" x14ac:dyDescent="0.3">
      <c r="W49" s="27"/>
      <c r="X49" s="27"/>
      <c r="Z49" s="27"/>
      <c r="AG49" s="27"/>
      <c r="AH49" s="27"/>
      <c r="AI49" s="27"/>
      <c r="AJ49" s="27"/>
      <c r="AW49" s="31"/>
    </row>
    <row r="50" spans="23:49" x14ac:dyDescent="0.3">
      <c r="W50" s="27"/>
      <c r="X50" s="27"/>
      <c r="Z50" s="27"/>
      <c r="AG50" s="27"/>
      <c r="AH50" s="27"/>
      <c r="AI50" s="27"/>
      <c r="AJ50" s="27"/>
      <c r="AW50" s="31"/>
    </row>
    <row r="51" spans="23:49" x14ac:dyDescent="0.3">
      <c r="W51" s="27"/>
      <c r="X51" s="27"/>
      <c r="Z51" s="27"/>
      <c r="AG51" s="27"/>
      <c r="AH51" s="27"/>
      <c r="AI51" s="27"/>
      <c r="AJ51" s="27"/>
      <c r="AW51" s="31"/>
    </row>
    <row r="52" spans="23:49" x14ac:dyDescent="0.3">
      <c r="W52" s="27"/>
      <c r="X52" s="27"/>
      <c r="Z52" s="27"/>
      <c r="AG52" s="27"/>
      <c r="AH52" s="27"/>
      <c r="AI52" s="27"/>
      <c r="AJ52" s="27"/>
      <c r="AW52" s="31"/>
    </row>
    <row r="53" spans="23:49" x14ac:dyDescent="0.3">
      <c r="W53" s="27"/>
      <c r="X53" s="27"/>
      <c r="Z53" s="27"/>
      <c r="AG53" s="27"/>
      <c r="AH53" s="27"/>
      <c r="AI53" s="27"/>
      <c r="AJ53" s="27"/>
      <c r="AW53" s="31"/>
    </row>
    <row r="54" spans="23:49" x14ac:dyDescent="0.3">
      <c r="W54" s="27"/>
      <c r="X54" s="27"/>
      <c r="Z54" s="27"/>
      <c r="AG54" s="27"/>
      <c r="AH54" s="27"/>
      <c r="AI54" s="27"/>
      <c r="AJ54" s="27"/>
      <c r="AW54" s="31"/>
    </row>
    <row r="55" spans="23:49" x14ac:dyDescent="0.3">
      <c r="W55" s="27"/>
      <c r="X55" s="27"/>
      <c r="Z55" s="27"/>
      <c r="AG55" s="27"/>
      <c r="AH55" s="27"/>
      <c r="AI55" s="27"/>
      <c r="AJ55" s="27"/>
      <c r="AW55" s="31"/>
    </row>
    <row r="56" spans="23:49" x14ac:dyDescent="0.3">
      <c r="W56" s="27"/>
      <c r="X56" s="27"/>
      <c r="Z56" s="27"/>
      <c r="AG56" s="27"/>
      <c r="AH56" s="27"/>
      <c r="AI56" s="27"/>
      <c r="AJ56" s="27"/>
      <c r="AW56" s="31"/>
    </row>
    <row r="57" spans="23:49" x14ac:dyDescent="0.3">
      <c r="W57" s="27"/>
      <c r="X57" s="27"/>
      <c r="Z57" s="27"/>
      <c r="AG57" s="27"/>
      <c r="AH57" s="27"/>
      <c r="AI57" s="27"/>
      <c r="AJ57" s="27"/>
      <c r="AW57" s="31"/>
    </row>
    <row r="58" spans="23:49" x14ac:dyDescent="0.3">
      <c r="W58" s="27"/>
      <c r="X58" s="27"/>
      <c r="Z58" s="27"/>
      <c r="AG58" s="27"/>
      <c r="AH58" s="27"/>
      <c r="AI58" s="27"/>
      <c r="AJ58" s="27"/>
      <c r="AW58" s="31"/>
    </row>
    <row r="59" spans="23:49" x14ac:dyDescent="0.3">
      <c r="W59" s="27"/>
      <c r="X59" s="27"/>
      <c r="Z59" s="27"/>
      <c r="AG59" s="27"/>
      <c r="AH59" s="27"/>
      <c r="AI59" s="27"/>
      <c r="AJ59" s="27"/>
      <c r="AW59" s="31"/>
    </row>
    <row r="60" spans="23:49" x14ac:dyDescent="0.3">
      <c r="W60" s="27"/>
      <c r="X60" s="27"/>
      <c r="Z60" s="27"/>
      <c r="AG60" s="27"/>
      <c r="AH60" s="27"/>
      <c r="AI60" s="27"/>
      <c r="AJ60" s="27"/>
      <c r="AW60" s="31"/>
    </row>
    <row r="61" spans="23:49" x14ac:dyDescent="0.3">
      <c r="W61" s="27"/>
      <c r="X61" s="27"/>
      <c r="Z61" s="27"/>
      <c r="AG61" s="27"/>
      <c r="AH61" s="27"/>
      <c r="AI61" s="27"/>
      <c r="AJ61" s="27"/>
      <c r="AW61" s="31"/>
    </row>
    <row r="62" spans="23:49" x14ac:dyDescent="0.3">
      <c r="W62" s="27"/>
      <c r="X62" s="27"/>
      <c r="Z62" s="27"/>
      <c r="AG62" s="27"/>
      <c r="AH62" s="27"/>
      <c r="AI62" s="27"/>
      <c r="AJ62" s="27"/>
      <c r="AW62" s="31"/>
    </row>
    <row r="63" spans="23:49" x14ac:dyDescent="0.3">
      <c r="W63" s="27"/>
      <c r="X63" s="27"/>
      <c r="Z63" s="27"/>
      <c r="AG63" s="27"/>
      <c r="AH63" s="27"/>
      <c r="AI63" s="27"/>
      <c r="AJ63" s="27"/>
      <c r="AW63" s="31"/>
    </row>
    <row r="64" spans="23:49" x14ac:dyDescent="0.3">
      <c r="W64" s="27"/>
      <c r="X64" s="27"/>
      <c r="Z64" s="27"/>
      <c r="AG64" s="27"/>
      <c r="AH64" s="27"/>
      <c r="AI64" s="27"/>
      <c r="AJ64" s="27"/>
      <c r="AW64" s="31"/>
    </row>
    <row r="65" spans="23:49" x14ac:dyDescent="0.3">
      <c r="W65" s="27"/>
      <c r="X65" s="27"/>
      <c r="Z65" s="27"/>
      <c r="AG65" s="27"/>
      <c r="AH65" s="27"/>
      <c r="AI65" s="27"/>
      <c r="AJ65" s="27"/>
      <c r="AW65" s="31"/>
    </row>
    <row r="66" spans="23:49" x14ac:dyDescent="0.3">
      <c r="W66" s="27"/>
      <c r="X66" s="27"/>
      <c r="Z66" s="27"/>
      <c r="AG66" s="27"/>
      <c r="AH66" s="27"/>
      <c r="AI66" s="27"/>
      <c r="AJ66" s="27"/>
      <c r="AW66" s="31"/>
    </row>
    <row r="67" spans="23:49" x14ac:dyDescent="0.3">
      <c r="W67" s="27"/>
      <c r="X67" s="27"/>
      <c r="Z67" s="27"/>
      <c r="AG67" s="27"/>
      <c r="AH67" s="27"/>
      <c r="AI67" s="27"/>
      <c r="AJ67" s="27"/>
      <c r="AW67" s="31"/>
    </row>
    <row r="68" spans="23:49" x14ac:dyDescent="0.3">
      <c r="W68" s="27"/>
      <c r="X68" s="27"/>
      <c r="Z68" s="27"/>
      <c r="AG68" s="27"/>
      <c r="AH68" s="27"/>
      <c r="AI68" s="27"/>
      <c r="AJ68" s="27"/>
      <c r="AW68" s="31"/>
    </row>
    <row r="69" spans="23:49" x14ac:dyDescent="0.3">
      <c r="W69" s="27"/>
      <c r="X69" s="27"/>
      <c r="Z69" s="27"/>
      <c r="AG69" s="27"/>
      <c r="AH69" s="27"/>
      <c r="AI69" s="27"/>
      <c r="AJ69" s="27"/>
      <c r="AW69" s="31"/>
    </row>
    <row r="70" spans="23:49" x14ac:dyDescent="0.3">
      <c r="W70" s="27"/>
      <c r="X70" s="27"/>
      <c r="Z70" s="27"/>
      <c r="AG70" s="27"/>
      <c r="AH70" s="27"/>
      <c r="AI70" s="27"/>
      <c r="AJ70" s="27"/>
      <c r="AW70" s="31"/>
    </row>
    <row r="71" spans="23:49" x14ac:dyDescent="0.3">
      <c r="W71" s="27"/>
      <c r="X71" s="27"/>
      <c r="Z71" s="27"/>
      <c r="AG71" s="27"/>
      <c r="AH71" s="27"/>
      <c r="AI71" s="27"/>
      <c r="AJ71" s="27"/>
      <c r="AW71" s="31"/>
    </row>
    <row r="72" spans="23:49" x14ac:dyDescent="0.3">
      <c r="W72" s="27"/>
      <c r="X72" s="27"/>
      <c r="Z72" s="27"/>
      <c r="AG72" s="27"/>
      <c r="AH72" s="27"/>
      <c r="AI72" s="27"/>
      <c r="AJ72" s="27"/>
      <c r="AW72" s="31"/>
    </row>
    <row r="73" spans="23:49" x14ac:dyDescent="0.3">
      <c r="W73" s="27"/>
      <c r="X73" s="27"/>
      <c r="Z73" s="27"/>
      <c r="AG73" s="27"/>
      <c r="AH73" s="27"/>
      <c r="AI73" s="27"/>
      <c r="AJ73" s="27"/>
      <c r="AW73" s="31"/>
    </row>
    <row r="74" spans="23:49" x14ac:dyDescent="0.3">
      <c r="W74" s="27"/>
      <c r="X74" s="27"/>
      <c r="Z74" s="27"/>
      <c r="AG74" s="27"/>
      <c r="AH74" s="27"/>
      <c r="AI74" s="27"/>
      <c r="AJ74" s="27"/>
      <c r="AW74" s="31"/>
    </row>
    <row r="75" spans="23:49" x14ac:dyDescent="0.3">
      <c r="W75" s="27"/>
      <c r="X75" s="27"/>
      <c r="Z75" s="27"/>
      <c r="AG75" s="27"/>
      <c r="AH75" s="27"/>
      <c r="AI75" s="27"/>
      <c r="AJ75" s="27"/>
      <c r="AW75" s="31"/>
    </row>
    <row r="76" spans="23:49" x14ac:dyDescent="0.3">
      <c r="W76" s="27"/>
      <c r="X76" s="27"/>
      <c r="Z76" s="27"/>
      <c r="AG76" s="27"/>
      <c r="AH76" s="27"/>
      <c r="AI76" s="27"/>
      <c r="AJ76" s="27"/>
      <c r="AW76" s="31"/>
    </row>
    <row r="77" spans="23:49" x14ac:dyDescent="0.3">
      <c r="W77" s="27"/>
      <c r="X77" s="27"/>
      <c r="Z77" s="27"/>
      <c r="AG77" s="27"/>
      <c r="AH77" s="27"/>
      <c r="AI77" s="27"/>
      <c r="AJ77" s="27"/>
      <c r="AW77" s="31"/>
    </row>
    <row r="78" spans="23:49" x14ac:dyDescent="0.3">
      <c r="W78" s="27"/>
      <c r="X78" s="27"/>
      <c r="Z78" s="27"/>
      <c r="AG78" s="27"/>
      <c r="AH78" s="27"/>
      <c r="AI78" s="27"/>
      <c r="AJ78" s="27"/>
      <c r="AW78" s="31"/>
    </row>
    <row r="79" spans="23:49" x14ac:dyDescent="0.3">
      <c r="W79" s="27"/>
      <c r="X79" s="27"/>
      <c r="Z79" s="27"/>
      <c r="AG79" s="27"/>
      <c r="AH79" s="27"/>
      <c r="AI79" s="27"/>
      <c r="AJ79" s="27"/>
      <c r="AW79" s="31"/>
    </row>
    <row r="80" spans="23:49" x14ac:dyDescent="0.3">
      <c r="W80" s="27"/>
      <c r="X80" s="27"/>
      <c r="Z80" s="27"/>
      <c r="AG80" s="27"/>
      <c r="AH80" s="27"/>
      <c r="AI80" s="27"/>
      <c r="AJ80" s="27"/>
      <c r="AW80" s="31"/>
    </row>
    <row r="81" spans="23:49" x14ac:dyDescent="0.3">
      <c r="W81" s="27"/>
      <c r="X81" s="27"/>
      <c r="Z81" s="27"/>
      <c r="AG81" s="27"/>
      <c r="AH81" s="27"/>
      <c r="AI81" s="27"/>
      <c r="AJ81" s="27"/>
      <c r="AW81" s="31"/>
    </row>
    <row r="82" spans="23:49" x14ac:dyDescent="0.3">
      <c r="W82" s="27"/>
      <c r="X82" s="27"/>
      <c r="Z82" s="27"/>
      <c r="AG82" s="27"/>
      <c r="AH82" s="27"/>
      <c r="AI82" s="27"/>
      <c r="AJ82" s="27"/>
      <c r="AW82" s="31"/>
    </row>
    <row r="83" spans="23:49" x14ac:dyDescent="0.3">
      <c r="W83" s="27"/>
      <c r="X83" s="27"/>
      <c r="Z83" s="27"/>
      <c r="AG83" s="27"/>
      <c r="AH83" s="27"/>
      <c r="AI83" s="27"/>
      <c r="AJ83" s="27"/>
      <c r="AW83" s="31"/>
    </row>
    <row r="84" spans="23:49" x14ac:dyDescent="0.3">
      <c r="W84" s="27"/>
      <c r="X84" s="27"/>
      <c r="Z84" s="27"/>
      <c r="AG84" s="27"/>
      <c r="AH84" s="27"/>
      <c r="AI84" s="27"/>
      <c r="AJ84" s="27"/>
      <c r="AW84" s="31"/>
    </row>
    <row r="85" spans="23:49" x14ac:dyDescent="0.3">
      <c r="W85" s="27"/>
      <c r="X85" s="27"/>
      <c r="Z85" s="27"/>
      <c r="AG85" s="27"/>
      <c r="AH85" s="27"/>
      <c r="AI85" s="27"/>
      <c r="AJ85" s="27"/>
      <c r="AW85" s="31"/>
    </row>
    <row r="86" spans="23:49" x14ac:dyDescent="0.3">
      <c r="W86" s="27"/>
      <c r="X86" s="27"/>
      <c r="Z86" s="27"/>
      <c r="AG86" s="27"/>
      <c r="AH86" s="27"/>
      <c r="AI86" s="27"/>
      <c r="AJ86" s="27"/>
      <c r="AW86" s="31"/>
    </row>
    <row r="87" spans="23:49" x14ac:dyDescent="0.3">
      <c r="W87" s="27"/>
      <c r="X87" s="27"/>
      <c r="Z87" s="27"/>
      <c r="AG87" s="27"/>
      <c r="AH87" s="27"/>
      <c r="AI87" s="27"/>
      <c r="AJ87" s="27"/>
      <c r="AW87" s="31"/>
    </row>
    <row r="88" spans="23:49" x14ac:dyDescent="0.3">
      <c r="W88" s="27"/>
      <c r="X88" s="27"/>
      <c r="Z88" s="27"/>
      <c r="AG88" s="27"/>
      <c r="AH88" s="27"/>
      <c r="AI88" s="27"/>
      <c r="AJ88" s="27"/>
      <c r="AW88" s="31"/>
    </row>
    <row r="89" spans="23:49" x14ac:dyDescent="0.3">
      <c r="W89" s="27"/>
      <c r="X89" s="27"/>
      <c r="Z89" s="27"/>
      <c r="AG89" s="27"/>
      <c r="AH89" s="27"/>
      <c r="AI89" s="27"/>
      <c r="AJ89" s="27"/>
      <c r="AW89" s="31"/>
    </row>
    <row r="90" spans="23:49" x14ac:dyDescent="0.3">
      <c r="W90" s="27"/>
      <c r="X90" s="27"/>
      <c r="Z90" s="27"/>
      <c r="AG90" s="27"/>
      <c r="AH90" s="27"/>
      <c r="AI90" s="27"/>
      <c r="AJ90" s="27"/>
      <c r="AW90" s="31"/>
    </row>
    <row r="91" spans="23:49" x14ac:dyDescent="0.3">
      <c r="W91" s="27"/>
      <c r="X91" s="27"/>
      <c r="Z91" s="27"/>
      <c r="AG91" s="27"/>
      <c r="AH91" s="27"/>
      <c r="AI91" s="27"/>
      <c r="AJ91" s="27"/>
      <c r="AW91" s="31"/>
    </row>
    <row r="92" spans="23:49" x14ac:dyDescent="0.3">
      <c r="W92" s="27"/>
      <c r="X92" s="27"/>
      <c r="Z92" s="27"/>
      <c r="AG92" s="27"/>
      <c r="AH92" s="27"/>
      <c r="AI92" s="27"/>
      <c r="AJ92" s="27"/>
      <c r="AW92" s="31"/>
    </row>
    <row r="93" spans="23:49" x14ac:dyDescent="0.3">
      <c r="W93" s="27"/>
      <c r="X93" s="27"/>
      <c r="Z93" s="27"/>
      <c r="AG93" s="27"/>
      <c r="AH93" s="27"/>
      <c r="AI93" s="27"/>
      <c r="AJ93" s="27"/>
      <c r="AW93" s="31"/>
    </row>
    <row r="94" spans="23:49" x14ac:dyDescent="0.3">
      <c r="W94" s="27"/>
      <c r="X94" s="27"/>
      <c r="Z94" s="27"/>
      <c r="AG94" s="27"/>
      <c r="AH94" s="27"/>
      <c r="AI94" s="27"/>
      <c r="AJ94" s="27"/>
      <c r="AW94" s="31"/>
    </row>
    <row r="95" spans="23:49" x14ac:dyDescent="0.3">
      <c r="W95" s="27"/>
      <c r="X95" s="27"/>
      <c r="Z95" s="27"/>
      <c r="AG95" s="27"/>
      <c r="AH95" s="27"/>
      <c r="AI95" s="27"/>
      <c r="AJ95" s="27"/>
      <c r="AW95" s="31"/>
    </row>
    <row r="96" spans="23:49" x14ac:dyDescent="0.3">
      <c r="W96" s="27"/>
      <c r="X96" s="27"/>
      <c r="Z96" s="27"/>
      <c r="AG96" s="27"/>
      <c r="AH96" s="27"/>
      <c r="AI96" s="27"/>
      <c r="AJ96" s="27"/>
      <c r="AW96" s="31"/>
    </row>
    <row r="97" spans="23:49" x14ac:dyDescent="0.3">
      <c r="W97" s="27"/>
      <c r="X97" s="27"/>
      <c r="Z97" s="27"/>
      <c r="AG97" s="27"/>
      <c r="AH97" s="27"/>
      <c r="AI97" s="27"/>
      <c r="AJ97" s="27"/>
      <c r="AW97" s="31"/>
    </row>
    <row r="98" spans="23:49" x14ac:dyDescent="0.3">
      <c r="W98" s="27"/>
      <c r="X98" s="27"/>
      <c r="Z98" s="27"/>
      <c r="AG98" s="27"/>
      <c r="AH98" s="27"/>
      <c r="AI98" s="27"/>
      <c r="AJ98" s="27"/>
      <c r="AW98" s="31"/>
    </row>
    <row r="99" spans="23:49" x14ac:dyDescent="0.3">
      <c r="W99" s="27"/>
      <c r="X99" s="27"/>
      <c r="Z99" s="27"/>
      <c r="AG99" s="27"/>
      <c r="AH99" s="27"/>
      <c r="AI99" s="27"/>
      <c r="AJ99" s="27"/>
      <c r="AW99" s="31"/>
    </row>
    <row r="100" spans="23:49" x14ac:dyDescent="0.3">
      <c r="W100" s="27"/>
      <c r="X100" s="27"/>
      <c r="Z100" s="27"/>
      <c r="AG100" s="27"/>
      <c r="AH100" s="27"/>
      <c r="AI100" s="27"/>
      <c r="AJ100" s="27"/>
      <c r="AW100" s="31"/>
    </row>
    <row r="101" spans="23:49" x14ac:dyDescent="0.3">
      <c r="W101" s="27"/>
      <c r="X101" s="27"/>
      <c r="Z101" s="27"/>
      <c r="AG101" s="27"/>
      <c r="AH101" s="27"/>
      <c r="AI101" s="27"/>
      <c r="AJ101" s="27"/>
      <c r="AW101" s="31"/>
    </row>
    <row r="102" spans="23:49" x14ac:dyDescent="0.3">
      <c r="W102" s="27"/>
      <c r="X102" s="27"/>
      <c r="Z102" s="27"/>
      <c r="AG102" s="27"/>
      <c r="AH102" s="27"/>
      <c r="AI102" s="27"/>
      <c r="AJ102" s="27"/>
      <c r="AW102" s="31"/>
    </row>
    <row r="103" spans="23:49" x14ac:dyDescent="0.3">
      <c r="W103" s="27"/>
      <c r="X103" s="27"/>
      <c r="Z103" s="27"/>
      <c r="AG103" s="27"/>
      <c r="AH103" s="27"/>
      <c r="AI103" s="27"/>
      <c r="AJ103" s="27"/>
      <c r="AW103" s="31"/>
    </row>
    <row r="104" spans="23:49" x14ac:dyDescent="0.3">
      <c r="W104" s="27"/>
      <c r="X104" s="27"/>
      <c r="Z104" s="27"/>
      <c r="AG104" s="27"/>
      <c r="AH104" s="27"/>
      <c r="AI104" s="27"/>
      <c r="AJ104" s="27"/>
      <c r="AW104" s="31"/>
    </row>
    <row r="105" spans="23:49" x14ac:dyDescent="0.3">
      <c r="W105" s="27"/>
      <c r="X105" s="27"/>
      <c r="Z105" s="27"/>
      <c r="AG105" s="27"/>
      <c r="AH105" s="27"/>
      <c r="AI105" s="27"/>
      <c r="AJ105" s="27"/>
      <c r="AW105" s="31"/>
    </row>
    <row r="106" spans="23:49" x14ac:dyDescent="0.3">
      <c r="W106" s="27"/>
      <c r="X106" s="27"/>
      <c r="Z106" s="27"/>
      <c r="AG106" s="27"/>
      <c r="AH106" s="27"/>
      <c r="AI106" s="27"/>
      <c r="AJ106" s="27"/>
      <c r="AW106" s="31"/>
    </row>
    <row r="107" spans="23:49" x14ac:dyDescent="0.3">
      <c r="W107" s="27"/>
      <c r="X107" s="27"/>
      <c r="Z107" s="27"/>
      <c r="AG107" s="27"/>
      <c r="AH107" s="27"/>
      <c r="AI107" s="27"/>
      <c r="AJ107" s="27"/>
      <c r="AW107" s="31"/>
    </row>
    <row r="108" spans="23:49" x14ac:dyDescent="0.3">
      <c r="W108" s="27"/>
      <c r="X108" s="27"/>
      <c r="Z108" s="27"/>
      <c r="AG108" s="27"/>
      <c r="AH108" s="27"/>
      <c r="AI108" s="27"/>
      <c r="AJ108" s="27"/>
      <c r="AW108" s="31"/>
    </row>
    <row r="109" spans="23:49" x14ac:dyDescent="0.3">
      <c r="W109" s="27"/>
      <c r="X109" s="27"/>
      <c r="Z109" s="27"/>
      <c r="AG109" s="27"/>
      <c r="AH109" s="27"/>
      <c r="AI109" s="27"/>
      <c r="AJ109" s="27"/>
      <c r="AW109" s="31"/>
    </row>
    <row r="110" spans="23:49" x14ac:dyDescent="0.3">
      <c r="W110" s="27"/>
      <c r="X110" s="27"/>
      <c r="Z110" s="27"/>
      <c r="AG110" s="27"/>
      <c r="AH110" s="27"/>
      <c r="AI110" s="27"/>
      <c r="AJ110" s="27"/>
      <c r="AW110" s="31"/>
    </row>
    <row r="111" spans="23:49" x14ac:dyDescent="0.3">
      <c r="W111" s="27"/>
      <c r="X111" s="27"/>
      <c r="Z111" s="27"/>
      <c r="AG111" s="27"/>
      <c r="AH111" s="27"/>
      <c r="AI111" s="27"/>
      <c r="AJ111" s="27"/>
      <c r="AW111" s="31"/>
    </row>
    <row r="112" spans="23:49" x14ac:dyDescent="0.3">
      <c r="W112" s="27"/>
      <c r="X112" s="27"/>
      <c r="Z112" s="27"/>
      <c r="AG112" s="27"/>
      <c r="AH112" s="27"/>
      <c r="AI112" s="27"/>
      <c r="AJ112" s="27"/>
      <c r="AW112" s="31"/>
    </row>
    <row r="113" spans="23:49" x14ac:dyDescent="0.3">
      <c r="W113" s="27"/>
      <c r="X113" s="27"/>
      <c r="Z113" s="27"/>
      <c r="AG113" s="27"/>
      <c r="AH113" s="27"/>
      <c r="AI113" s="27"/>
      <c r="AJ113" s="27"/>
      <c r="AW113" s="31"/>
    </row>
    <row r="114" spans="23:49" x14ac:dyDescent="0.3">
      <c r="W114" s="27"/>
      <c r="X114" s="27"/>
      <c r="Z114" s="27"/>
      <c r="AG114" s="27"/>
      <c r="AH114" s="27"/>
      <c r="AI114" s="27"/>
      <c r="AJ114" s="27"/>
      <c r="AW114" s="31"/>
    </row>
    <row r="115" spans="23:49" x14ac:dyDescent="0.3">
      <c r="W115" s="27"/>
      <c r="X115" s="27"/>
      <c r="Z115" s="27"/>
      <c r="AG115" s="27"/>
      <c r="AH115" s="27"/>
      <c r="AI115" s="27"/>
      <c r="AJ115" s="27"/>
      <c r="AW115" s="31"/>
    </row>
    <row r="116" spans="23:49" x14ac:dyDescent="0.3">
      <c r="W116" s="27"/>
      <c r="X116" s="27"/>
      <c r="Z116" s="27"/>
      <c r="AG116" s="27"/>
      <c r="AH116" s="27"/>
      <c r="AI116" s="27"/>
      <c r="AJ116" s="27"/>
      <c r="AW116" s="31"/>
    </row>
    <row r="117" spans="23:49" x14ac:dyDescent="0.3">
      <c r="W117" s="27"/>
      <c r="X117" s="27"/>
      <c r="Z117" s="27"/>
      <c r="AG117" s="27"/>
      <c r="AH117" s="27"/>
      <c r="AI117" s="27"/>
      <c r="AJ117" s="27"/>
      <c r="AW117" s="31"/>
    </row>
    <row r="118" spans="23:49" x14ac:dyDescent="0.3">
      <c r="W118" s="27"/>
      <c r="X118" s="27"/>
      <c r="Z118" s="27"/>
      <c r="AG118" s="27"/>
      <c r="AH118" s="27"/>
      <c r="AI118" s="27"/>
      <c r="AJ118" s="27"/>
      <c r="AW118" s="31"/>
    </row>
    <row r="119" spans="23:49" x14ac:dyDescent="0.3">
      <c r="W119" s="27"/>
      <c r="X119" s="27"/>
      <c r="Z119" s="27"/>
      <c r="AG119" s="27"/>
      <c r="AH119" s="27"/>
      <c r="AI119" s="27"/>
      <c r="AJ119" s="27"/>
      <c r="AW119" s="31"/>
    </row>
    <row r="120" spans="23:49" x14ac:dyDescent="0.3">
      <c r="W120" s="27"/>
      <c r="X120" s="27"/>
      <c r="Z120" s="27"/>
      <c r="AG120" s="27"/>
      <c r="AH120" s="27"/>
      <c r="AI120" s="27"/>
      <c r="AJ120" s="27"/>
      <c r="AW120" s="31"/>
    </row>
    <row r="121" spans="23:49" x14ac:dyDescent="0.3">
      <c r="W121" s="27"/>
      <c r="X121" s="27"/>
      <c r="Z121" s="27"/>
      <c r="AG121" s="27"/>
      <c r="AH121" s="27"/>
      <c r="AI121" s="27"/>
      <c r="AJ121" s="27"/>
      <c r="AW121" s="31"/>
    </row>
    <row r="122" spans="23:49" x14ac:dyDescent="0.3">
      <c r="W122" s="27"/>
      <c r="X122" s="27"/>
      <c r="Z122" s="27"/>
      <c r="AG122" s="27"/>
      <c r="AH122" s="27"/>
      <c r="AI122" s="27"/>
      <c r="AJ122" s="27"/>
      <c r="AW122" s="31"/>
    </row>
    <row r="123" spans="23:49" x14ac:dyDescent="0.3">
      <c r="W123" s="27"/>
      <c r="X123" s="27"/>
      <c r="Z123" s="27"/>
      <c r="AG123" s="27"/>
      <c r="AH123" s="27"/>
      <c r="AI123" s="27"/>
      <c r="AJ123" s="27"/>
      <c r="AW123" s="31"/>
    </row>
    <row r="124" spans="23:49" x14ac:dyDescent="0.3">
      <c r="W124" s="27"/>
      <c r="X124" s="27"/>
      <c r="Z124" s="27"/>
      <c r="AG124" s="27"/>
      <c r="AH124" s="27"/>
      <c r="AI124" s="27"/>
      <c r="AJ124" s="27"/>
      <c r="AW124" s="31"/>
    </row>
    <row r="125" spans="23:49" x14ac:dyDescent="0.3">
      <c r="W125" s="27"/>
      <c r="X125" s="27"/>
      <c r="Z125" s="27"/>
      <c r="AG125" s="27"/>
      <c r="AH125" s="27"/>
      <c r="AI125" s="27"/>
      <c r="AJ125" s="27"/>
      <c r="AW125" s="31"/>
    </row>
    <row r="126" spans="23:49" x14ac:dyDescent="0.3">
      <c r="W126" s="27"/>
      <c r="X126" s="27"/>
      <c r="Z126" s="27"/>
      <c r="AG126" s="27"/>
      <c r="AH126" s="27"/>
      <c r="AI126" s="27"/>
      <c r="AJ126" s="27"/>
      <c r="AW126" s="31"/>
    </row>
    <row r="127" spans="23:49" x14ac:dyDescent="0.3">
      <c r="W127" s="27"/>
      <c r="X127" s="27"/>
      <c r="Z127" s="27"/>
      <c r="AG127" s="27"/>
      <c r="AH127" s="27"/>
      <c r="AI127" s="27"/>
      <c r="AJ127" s="27"/>
      <c r="AW127" s="31"/>
    </row>
    <row r="128" spans="23:49" x14ac:dyDescent="0.3">
      <c r="W128" s="27"/>
      <c r="X128" s="27"/>
      <c r="Z128" s="27"/>
      <c r="AG128" s="27"/>
      <c r="AH128" s="27"/>
      <c r="AI128" s="27"/>
      <c r="AJ128" s="27"/>
      <c r="AW128" s="31"/>
    </row>
    <row r="129" spans="23:49" x14ac:dyDescent="0.3">
      <c r="W129" s="27"/>
      <c r="X129" s="27"/>
      <c r="Z129" s="27"/>
      <c r="AG129" s="27"/>
      <c r="AH129" s="27"/>
      <c r="AI129" s="27"/>
      <c r="AJ129" s="27"/>
      <c r="AW129" s="31"/>
    </row>
    <row r="130" spans="23:49" x14ac:dyDescent="0.3">
      <c r="W130" s="27"/>
      <c r="X130" s="27"/>
      <c r="Z130" s="27"/>
      <c r="AG130" s="27"/>
      <c r="AH130" s="27"/>
      <c r="AI130" s="27"/>
      <c r="AJ130" s="27"/>
      <c r="AW130" s="31"/>
    </row>
    <row r="131" spans="23:49" x14ac:dyDescent="0.3">
      <c r="W131" s="27"/>
      <c r="X131" s="27"/>
      <c r="Z131" s="27"/>
      <c r="AG131" s="27"/>
      <c r="AH131" s="27"/>
      <c r="AI131" s="27"/>
      <c r="AJ131" s="27"/>
      <c r="AW131" s="31"/>
    </row>
    <row r="132" spans="23:49" x14ac:dyDescent="0.3">
      <c r="W132" s="27"/>
      <c r="X132" s="27"/>
      <c r="Z132" s="27"/>
      <c r="AG132" s="27"/>
      <c r="AH132" s="27"/>
      <c r="AI132" s="27"/>
      <c r="AJ132" s="27"/>
      <c r="AW132" s="31"/>
    </row>
    <row r="133" spans="23:49" x14ac:dyDescent="0.3">
      <c r="W133" s="27"/>
      <c r="X133" s="27"/>
      <c r="Z133" s="27"/>
      <c r="AG133" s="27"/>
      <c r="AH133" s="27"/>
      <c r="AI133" s="27"/>
      <c r="AJ133" s="27"/>
      <c r="AW133" s="31"/>
    </row>
    <row r="134" spans="23:49" x14ac:dyDescent="0.3">
      <c r="W134" s="27"/>
      <c r="X134" s="27"/>
      <c r="Z134" s="27"/>
      <c r="AG134" s="27"/>
      <c r="AH134" s="27"/>
      <c r="AI134" s="27"/>
      <c r="AJ134" s="27"/>
      <c r="AW134" s="31"/>
    </row>
    <row r="135" spans="23:49" x14ac:dyDescent="0.3">
      <c r="W135" s="27"/>
      <c r="X135" s="27"/>
      <c r="Z135" s="27"/>
      <c r="AG135" s="27"/>
      <c r="AH135" s="27"/>
      <c r="AI135" s="27"/>
      <c r="AJ135" s="27"/>
      <c r="AW135" s="31"/>
    </row>
    <row r="136" spans="23:49" x14ac:dyDescent="0.3">
      <c r="W136" s="27"/>
      <c r="X136" s="27"/>
      <c r="Z136" s="27"/>
      <c r="AG136" s="27"/>
      <c r="AH136" s="27"/>
      <c r="AI136" s="27"/>
      <c r="AJ136" s="27"/>
      <c r="AW136" s="31"/>
    </row>
    <row r="137" spans="23:49" x14ac:dyDescent="0.3">
      <c r="W137" s="27"/>
      <c r="X137" s="27"/>
      <c r="Z137" s="27"/>
      <c r="AG137" s="27"/>
      <c r="AH137" s="27"/>
      <c r="AI137" s="27"/>
      <c r="AJ137" s="27"/>
      <c r="AW137" s="31"/>
    </row>
    <row r="138" spans="23:49" x14ac:dyDescent="0.3">
      <c r="W138" s="27"/>
      <c r="X138" s="27"/>
      <c r="Z138" s="27"/>
      <c r="AG138" s="27"/>
      <c r="AH138" s="27"/>
      <c r="AI138" s="27"/>
      <c r="AJ138" s="27"/>
      <c r="AW138" s="31"/>
    </row>
    <row r="139" spans="23:49" x14ac:dyDescent="0.3">
      <c r="W139" s="27"/>
      <c r="X139" s="27"/>
      <c r="Z139" s="27"/>
      <c r="AG139" s="27"/>
      <c r="AH139" s="27"/>
      <c r="AI139" s="27"/>
      <c r="AJ139" s="27"/>
      <c r="AW139" s="31"/>
    </row>
    <row r="140" spans="23:49" x14ac:dyDescent="0.3">
      <c r="W140" s="27"/>
      <c r="X140" s="27"/>
      <c r="Z140" s="27"/>
      <c r="AG140" s="27"/>
      <c r="AH140" s="27"/>
      <c r="AI140" s="27"/>
      <c r="AJ140" s="27"/>
      <c r="AW140" s="31"/>
    </row>
    <row r="141" spans="23:49" x14ac:dyDescent="0.3">
      <c r="W141" s="27"/>
      <c r="X141" s="27"/>
      <c r="Z141" s="27"/>
      <c r="AG141" s="27"/>
      <c r="AH141" s="27"/>
      <c r="AI141" s="27"/>
      <c r="AJ141" s="27"/>
      <c r="AW141" s="31"/>
    </row>
    <row r="142" spans="23:49" x14ac:dyDescent="0.3">
      <c r="W142" s="27"/>
      <c r="X142" s="27"/>
      <c r="Z142" s="27"/>
      <c r="AG142" s="27"/>
      <c r="AH142" s="27"/>
      <c r="AI142" s="27"/>
      <c r="AJ142" s="27"/>
      <c r="AW142" s="31"/>
    </row>
    <row r="143" spans="23:49" x14ac:dyDescent="0.3">
      <c r="W143" s="27"/>
      <c r="X143" s="27"/>
      <c r="Z143" s="27"/>
      <c r="AG143" s="27"/>
      <c r="AH143" s="27"/>
      <c r="AI143" s="27"/>
      <c r="AJ143" s="27"/>
      <c r="AW143" s="31"/>
    </row>
    <row r="144" spans="23:49" x14ac:dyDescent="0.3">
      <c r="W144" s="27"/>
      <c r="X144" s="27"/>
      <c r="Z144" s="27"/>
      <c r="AG144" s="27"/>
      <c r="AH144" s="27"/>
      <c r="AI144" s="27"/>
      <c r="AJ144" s="27"/>
      <c r="AW144" s="31"/>
    </row>
    <row r="145" spans="23:49" x14ac:dyDescent="0.3">
      <c r="W145" s="27"/>
      <c r="X145" s="27"/>
      <c r="Z145" s="27"/>
      <c r="AG145" s="27"/>
      <c r="AH145" s="27"/>
      <c r="AI145" s="27"/>
      <c r="AJ145" s="27"/>
      <c r="AW145" s="31"/>
    </row>
    <row r="146" spans="23:49" x14ac:dyDescent="0.3">
      <c r="W146" s="27"/>
      <c r="X146" s="27"/>
      <c r="Z146" s="27"/>
      <c r="AG146" s="27"/>
      <c r="AH146" s="27"/>
      <c r="AI146" s="27"/>
      <c r="AJ146" s="27"/>
      <c r="AW146" s="31"/>
    </row>
    <row r="147" spans="23:49" x14ac:dyDescent="0.3">
      <c r="W147" s="27"/>
      <c r="X147" s="27"/>
      <c r="Z147" s="27"/>
      <c r="AG147" s="27"/>
      <c r="AH147" s="27"/>
      <c r="AI147" s="27"/>
      <c r="AJ147" s="27"/>
      <c r="AW147" s="31"/>
    </row>
    <row r="148" spans="23:49" x14ac:dyDescent="0.3">
      <c r="W148" s="27"/>
      <c r="X148" s="27"/>
      <c r="Z148" s="27"/>
      <c r="AG148" s="27"/>
      <c r="AH148" s="27"/>
      <c r="AI148" s="27"/>
      <c r="AJ148" s="27"/>
      <c r="AW148" s="31"/>
    </row>
    <row r="149" spans="23:49" x14ac:dyDescent="0.3">
      <c r="W149" s="27"/>
      <c r="X149" s="27"/>
      <c r="Z149" s="27"/>
      <c r="AG149" s="27"/>
      <c r="AH149" s="27"/>
      <c r="AI149" s="27"/>
      <c r="AJ149" s="27"/>
      <c r="AW149" s="31"/>
    </row>
    <row r="150" spans="23:49" x14ac:dyDescent="0.3">
      <c r="W150" s="27"/>
      <c r="X150" s="27"/>
      <c r="Z150" s="27"/>
      <c r="AG150" s="27"/>
      <c r="AH150" s="27"/>
      <c r="AI150" s="27"/>
      <c r="AJ150" s="27"/>
      <c r="AW150" s="31"/>
    </row>
    <row r="151" spans="23:49" x14ac:dyDescent="0.3">
      <c r="W151" s="27"/>
      <c r="X151" s="27"/>
      <c r="Z151" s="27"/>
      <c r="AG151" s="27"/>
      <c r="AH151" s="27"/>
      <c r="AI151" s="27"/>
      <c r="AJ151" s="27"/>
      <c r="AW151" s="31"/>
    </row>
    <row r="152" spans="23:49" x14ac:dyDescent="0.3">
      <c r="W152" s="27"/>
      <c r="X152" s="27"/>
      <c r="Z152" s="27"/>
      <c r="AG152" s="27"/>
      <c r="AH152" s="27"/>
      <c r="AI152" s="27"/>
      <c r="AJ152" s="27"/>
      <c r="AW152" s="31"/>
    </row>
    <row r="153" spans="23:49" x14ac:dyDescent="0.3">
      <c r="W153" s="27"/>
      <c r="X153" s="27"/>
      <c r="Z153" s="27"/>
      <c r="AG153" s="27"/>
      <c r="AH153" s="27"/>
      <c r="AI153" s="27"/>
      <c r="AJ153" s="27"/>
      <c r="AW153" s="31"/>
    </row>
    <row r="154" spans="23:49" x14ac:dyDescent="0.3">
      <c r="W154" s="27"/>
      <c r="X154" s="27"/>
      <c r="Z154" s="27"/>
      <c r="AG154" s="27"/>
      <c r="AH154" s="27"/>
      <c r="AI154" s="27"/>
      <c r="AJ154" s="27"/>
      <c r="AW154" s="31"/>
    </row>
    <row r="155" spans="23:49" x14ac:dyDescent="0.3">
      <c r="W155" s="27"/>
      <c r="X155" s="27"/>
      <c r="Z155" s="27"/>
      <c r="AG155" s="27"/>
      <c r="AH155" s="27"/>
      <c r="AI155" s="27"/>
      <c r="AJ155" s="27"/>
      <c r="AW155" s="31"/>
    </row>
    <row r="156" spans="23:49" x14ac:dyDescent="0.3">
      <c r="W156" s="27"/>
      <c r="X156" s="27"/>
      <c r="Z156" s="27"/>
      <c r="AG156" s="27"/>
      <c r="AH156" s="27"/>
      <c r="AI156" s="27"/>
      <c r="AJ156" s="27"/>
      <c r="AW156" s="31"/>
    </row>
    <row r="157" spans="23:49" x14ac:dyDescent="0.3">
      <c r="W157" s="27"/>
      <c r="X157" s="27"/>
      <c r="Z157" s="27"/>
      <c r="AG157" s="27"/>
      <c r="AH157" s="27"/>
      <c r="AI157" s="27"/>
      <c r="AJ157" s="27"/>
      <c r="AW157" s="31"/>
    </row>
    <row r="158" spans="23:49" x14ac:dyDescent="0.3">
      <c r="W158" s="27"/>
      <c r="X158" s="27"/>
      <c r="Z158" s="27"/>
      <c r="AG158" s="27"/>
      <c r="AH158" s="27"/>
      <c r="AI158" s="27"/>
      <c r="AJ158" s="27"/>
      <c r="AW158" s="31"/>
    </row>
    <row r="159" spans="23:49" x14ac:dyDescent="0.3">
      <c r="W159" s="27"/>
      <c r="X159" s="27"/>
      <c r="Z159" s="27"/>
      <c r="AG159" s="27"/>
      <c r="AH159" s="27"/>
      <c r="AI159" s="27"/>
      <c r="AJ159" s="27"/>
      <c r="AW159" s="31"/>
    </row>
    <row r="160" spans="23:49" x14ac:dyDescent="0.3">
      <c r="W160" s="27"/>
      <c r="X160" s="27"/>
      <c r="Z160" s="27"/>
      <c r="AG160" s="27"/>
      <c r="AH160" s="27"/>
      <c r="AI160" s="27"/>
      <c r="AJ160" s="27"/>
      <c r="AW160" s="31"/>
    </row>
    <row r="161" spans="23:49" x14ac:dyDescent="0.3">
      <c r="W161" s="27"/>
      <c r="X161" s="27"/>
      <c r="Z161" s="27"/>
      <c r="AG161" s="27"/>
      <c r="AH161" s="27"/>
      <c r="AI161" s="27"/>
      <c r="AJ161" s="27"/>
      <c r="AW161" s="31"/>
    </row>
    <row r="162" spans="23:49" x14ac:dyDescent="0.3">
      <c r="W162" s="27"/>
      <c r="X162" s="27"/>
      <c r="Z162" s="27"/>
      <c r="AG162" s="27"/>
      <c r="AH162" s="27"/>
      <c r="AI162" s="27"/>
      <c r="AJ162" s="27"/>
      <c r="AW162" s="31"/>
    </row>
    <row r="163" spans="23:49" x14ac:dyDescent="0.3">
      <c r="W163" s="27"/>
      <c r="X163" s="27"/>
      <c r="Z163" s="27"/>
      <c r="AG163" s="27"/>
      <c r="AH163" s="27"/>
      <c r="AI163" s="27"/>
      <c r="AJ163" s="27"/>
      <c r="AW163" s="31"/>
    </row>
    <row r="164" spans="23:49" x14ac:dyDescent="0.3">
      <c r="W164" s="27"/>
      <c r="X164" s="27"/>
      <c r="Z164" s="27"/>
      <c r="AG164" s="27"/>
      <c r="AH164" s="27"/>
      <c r="AI164" s="27"/>
      <c r="AJ164" s="27"/>
      <c r="AW164" s="31"/>
    </row>
    <row r="165" spans="23:49" x14ac:dyDescent="0.3">
      <c r="W165" s="27"/>
      <c r="X165" s="27"/>
      <c r="Z165" s="27"/>
      <c r="AG165" s="27"/>
      <c r="AH165" s="27"/>
      <c r="AI165" s="27"/>
      <c r="AJ165" s="27"/>
      <c r="AW165" s="31"/>
    </row>
    <row r="166" spans="23:49" x14ac:dyDescent="0.3">
      <c r="W166" s="27"/>
      <c r="X166" s="27"/>
      <c r="Z166" s="27"/>
      <c r="AG166" s="27"/>
      <c r="AH166" s="27"/>
      <c r="AI166" s="27"/>
      <c r="AJ166" s="27"/>
      <c r="AW166" s="31"/>
    </row>
    <row r="167" spans="23:49" x14ac:dyDescent="0.3">
      <c r="W167" s="27"/>
      <c r="X167" s="27"/>
      <c r="Z167" s="27"/>
      <c r="AG167" s="27"/>
      <c r="AH167" s="27"/>
      <c r="AI167" s="27"/>
      <c r="AJ167" s="27"/>
      <c r="AW167" s="31"/>
    </row>
    <row r="168" spans="23:49" x14ac:dyDescent="0.3">
      <c r="W168" s="27"/>
      <c r="X168" s="27"/>
      <c r="Z168" s="27"/>
      <c r="AG168" s="27"/>
      <c r="AH168" s="27"/>
      <c r="AI168" s="27"/>
      <c r="AJ168" s="27"/>
      <c r="AW168" s="31"/>
    </row>
    <row r="169" spans="23:49" x14ac:dyDescent="0.3">
      <c r="W169" s="27"/>
      <c r="X169" s="27"/>
      <c r="Z169" s="27"/>
      <c r="AG169" s="27"/>
      <c r="AH169" s="27"/>
      <c r="AI169" s="27"/>
      <c r="AJ169" s="27"/>
      <c r="AW169" s="31"/>
    </row>
    <row r="170" spans="23:49" x14ac:dyDescent="0.3">
      <c r="W170" s="27"/>
      <c r="X170" s="27"/>
      <c r="Z170" s="27"/>
      <c r="AG170" s="27"/>
      <c r="AH170" s="27"/>
      <c r="AI170" s="27"/>
      <c r="AJ170" s="27"/>
      <c r="AW170" s="31"/>
    </row>
    <row r="171" spans="23:49" x14ac:dyDescent="0.3">
      <c r="W171" s="27"/>
      <c r="X171" s="27"/>
      <c r="Z171" s="27"/>
      <c r="AG171" s="27"/>
      <c r="AH171" s="27"/>
      <c r="AI171" s="27"/>
      <c r="AJ171" s="27"/>
      <c r="AW171" s="31"/>
    </row>
    <row r="172" spans="23:49" x14ac:dyDescent="0.3">
      <c r="W172" s="27"/>
      <c r="X172" s="27"/>
      <c r="Z172" s="27"/>
      <c r="AG172" s="27"/>
      <c r="AH172" s="27"/>
      <c r="AI172" s="27"/>
      <c r="AJ172" s="27"/>
      <c r="AW172" s="31"/>
    </row>
    <row r="173" spans="23:49" x14ac:dyDescent="0.3">
      <c r="W173" s="27"/>
      <c r="X173" s="27"/>
      <c r="Z173" s="27"/>
      <c r="AG173" s="27"/>
      <c r="AH173" s="27"/>
      <c r="AI173" s="27"/>
      <c r="AJ173" s="27"/>
      <c r="AW173" s="31"/>
    </row>
    <row r="174" spans="23:49" x14ac:dyDescent="0.3">
      <c r="W174" s="27"/>
      <c r="X174" s="27"/>
      <c r="Z174" s="27"/>
      <c r="AG174" s="27"/>
      <c r="AH174" s="27"/>
      <c r="AI174" s="27"/>
      <c r="AJ174" s="27"/>
      <c r="AW174" s="31"/>
    </row>
    <row r="175" spans="23:49" x14ac:dyDescent="0.3">
      <c r="W175" s="27"/>
      <c r="X175" s="27"/>
      <c r="Z175" s="27"/>
      <c r="AG175" s="27"/>
      <c r="AH175" s="27"/>
      <c r="AI175" s="27"/>
      <c r="AJ175" s="27"/>
      <c r="AW175" s="31"/>
    </row>
    <row r="176" spans="23:49" x14ac:dyDescent="0.3">
      <c r="W176" s="27"/>
      <c r="X176" s="27"/>
      <c r="Z176" s="27"/>
      <c r="AG176" s="27"/>
      <c r="AH176" s="27"/>
      <c r="AI176" s="27"/>
      <c r="AJ176" s="27"/>
      <c r="AW176" s="31"/>
    </row>
    <row r="177" spans="23:49" x14ac:dyDescent="0.3">
      <c r="W177" s="27"/>
      <c r="X177" s="27"/>
      <c r="Z177" s="27"/>
      <c r="AG177" s="27"/>
      <c r="AH177" s="27"/>
      <c r="AI177" s="27"/>
      <c r="AJ177" s="27"/>
      <c r="AW177" s="31"/>
    </row>
    <row r="178" spans="23:49" x14ac:dyDescent="0.3">
      <c r="W178" s="27"/>
      <c r="X178" s="27"/>
      <c r="Z178" s="27"/>
      <c r="AG178" s="27"/>
      <c r="AH178" s="27"/>
      <c r="AI178" s="27"/>
      <c r="AJ178" s="27"/>
      <c r="AW178" s="31"/>
    </row>
    <row r="179" spans="23:49" x14ac:dyDescent="0.3">
      <c r="W179" s="27"/>
      <c r="X179" s="27"/>
      <c r="Z179" s="27"/>
      <c r="AG179" s="27"/>
      <c r="AH179" s="27"/>
      <c r="AI179" s="27"/>
      <c r="AJ179" s="27"/>
      <c r="AW179" s="31"/>
    </row>
    <row r="180" spans="23:49" x14ac:dyDescent="0.3">
      <c r="W180" s="27"/>
      <c r="X180" s="27"/>
      <c r="Z180" s="27"/>
      <c r="AG180" s="27"/>
      <c r="AH180" s="27"/>
      <c r="AI180" s="27"/>
      <c r="AJ180" s="27"/>
      <c r="AW180" s="31"/>
    </row>
    <row r="181" spans="23:49" x14ac:dyDescent="0.3">
      <c r="W181" s="27"/>
      <c r="X181" s="27"/>
      <c r="Z181" s="27"/>
      <c r="AG181" s="27"/>
      <c r="AH181" s="27"/>
      <c r="AI181" s="27"/>
      <c r="AJ181" s="27"/>
      <c r="AW181" s="31"/>
    </row>
    <row r="182" spans="23:49" x14ac:dyDescent="0.3">
      <c r="W182" s="27"/>
      <c r="X182" s="27"/>
      <c r="Z182" s="27"/>
      <c r="AG182" s="27"/>
      <c r="AH182" s="27"/>
      <c r="AI182" s="27"/>
      <c r="AJ182" s="27"/>
      <c r="AW182" s="31"/>
    </row>
    <row r="183" spans="23:49" x14ac:dyDescent="0.3">
      <c r="W183" s="27"/>
      <c r="X183" s="27"/>
      <c r="Z183" s="27"/>
      <c r="AG183" s="27"/>
      <c r="AH183" s="27"/>
      <c r="AI183" s="27"/>
      <c r="AJ183" s="27"/>
      <c r="AW183" s="31"/>
    </row>
    <row r="184" spans="23:49" x14ac:dyDescent="0.3">
      <c r="W184" s="27"/>
      <c r="X184" s="27"/>
      <c r="Z184" s="27"/>
      <c r="AG184" s="27"/>
      <c r="AH184" s="27"/>
      <c r="AI184" s="27"/>
      <c r="AJ184" s="27"/>
      <c r="AW184" s="31"/>
    </row>
    <row r="185" spans="23:49" x14ac:dyDescent="0.3">
      <c r="W185" s="27"/>
      <c r="X185" s="27"/>
      <c r="Z185" s="27"/>
      <c r="AG185" s="27"/>
      <c r="AH185" s="27"/>
      <c r="AI185" s="27"/>
      <c r="AJ185" s="27"/>
      <c r="AW185" s="31"/>
    </row>
    <row r="186" spans="23:49" x14ac:dyDescent="0.3">
      <c r="W186" s="27"/>
      <c r="X186" s="27"/>
      <c r="Z186" s="27"/>
      <c r="AG186" s="27"/>
      <c r="AH186" s="27"/>
      <c r="AI186" s="27"/>
      <c r="AJ186" s="27"/>
      <c r="AW186" s="31"/>
    </row>
    <row r="187" spans="23:49" x14ac:dyDescent="0.3">
      <c r="W187" s="27"/>
      <c r="X187" s="27"/>
      <c r="Z187" s="27"/>
      <c r="AG187" s="27"/>
      <c r="AH187" s="27"/>
      <c r="AI187" s="27"/>
      <c r="AJ187" s="27"/>
      <c r="AW187" s="31"/>
    </row>
    <row r="188" spans="23:49" x14ac:dyDescent="0.3">
      <c r="W188" s="27"/>
      <c r="X188" s="27"/>
      <c r="Z188" s="27"/>
      <c r="AG188" s="27"/>
      <c r="AH188" s="27"/>
      <c r="AI188" s="27"/>
      <c r="AJ188" s="27"/>
      <c r="AW188" s="31"/>
    </row>
    <row r="189" spans="23:49" x14ac:dyDescent="0.3">
      <c r="W189" s="27"/>
      <c r="X189" s="27"/>
      <c r="Z189" s="27"/>
      <c r="AG189" s="27"/>
      <c r="AH189" s="27"/>
      <c r="AI189" s="27"/>
      <c r="AJ189" s="27"/>
      <c r="AW189" s="31"/>
    </row>
    <row r="190" spans="23:49" x14ac:dyDescent="0.3">
      <c r="W190" s="27"/>
      <c r="X190" s="27"/>
      <c r="Z190" s="27"/>
      <c r="AG190" s="27"/>
      <c r="AH190" s="27"/>
      <c r="AI190" s="27"/>
      <c r="AJ190" s="27"/>
      <c r="AW190" s="31"/>
    </row>
    <row r="191" spans="23:49" x14ac:dyDescent="0.3">
      <c r="W191" s="27"/>
      <c r="X191" s="27"/>
      <c r="Z191" s="27"/>
      <c r="AG191" s="27"/>
      <c r="AH191" s="27"/>
      <c r="AI191" s="27"/>
      <c r="AJ191" s="27"/>
      <c r="AW191" s="31"/>
    </row>
    <row r="192" spans="23:49" x14ac:dyDescent="0.3">
      <c r="W192" s="27"/>
      <c r="X192" s="27"/>
      <c r="Z192" s="27"/>
      <c r="AG192" s="27"/>
      <c r="AH192" s="27"/>
      <c r="AI192" s="27"/>
      <c r="AJ192" s="27"/>
      <c r="AW192" s="31"/>
    </row>
    <row r="193" spans="23:49" x14ac:dyDescent="0.3">
      <c r="W193" s="27"/>
      <c r="X193" s="27"/>
      <c r="Z193" s="27"/>
      <c r="AG193" s="27"/>
      <c r="AH193" s="27"/>
      <c r="AI193" s="27"/>
      <c r="AJ193" s="27"/>
      <c r="AW193" s="31"/>
    </row>
    <row r="194" spans="23:49" x14ac:dyDescent="0.3">
      <c r="W194" s="27"/>
      <c r="X194" s="27"/>
      <c r="Z194" s="27"/>
      <c r="AG194" s="27"/>
      <c r="AH194" s="27"/>
      <c r="AI194" s="27"/>
      <c r="AJ194" s="27"/>
      <c r="AW194" s="31"/>
    </row>
    <row r="195" spans="23:49" x14ac:dyDescent="0.3">
      <c r="W195" s="27"/>
      <c r="X195" s="27"/>
      <c r="Z195" s="27"/>
      <c r="AG195" s="27"/>
      <c r="AH195" s="27"/>
      <c r="AI195" s="27"/>
      <c r="AJ195" s="27"/>
      <c r="AW195" s="31"/>
    </row>
    <row r="196" spans="23:49" x14ac:dyDescent="0.3">
      <c r="W196" s="27"/>
      <c r="X196" s="27"/>
      <c r="Z196" s="27"/>
      <c r="AG196" s="27"/>
      <c r="AH196" s="27"/>
      <c r="AI196" s="27"/>
      <c r="AJ196" s="27"/>
      <c r="AW196" s="31"/>
    </row>
    <row r="197" spans="23:49" x14ac:dyDescent="0.3">
      <c r="W197" s="27"/>
      <c r="X197" s="27"/>
      <c r="Z197" s="27"/>
      <c r="AG197" s="27"/>
      <c r="AH197" s="27"/>
      <c r="AI197" s="27"/>
      <c r="AJ197" s="27"/>
      <c r="AW197" s="31"/>
    </row>
    <row r="198" spans="23:49" x14ac:dyDescent="0.3">
      <c r="W198" s="27"/>
      <c r="X198" s="27"/>
      <c r="Z198" s="27"/>
      <c r="AG198" s="27"/>
      <c r="AH198" s="27"/>
      <c r="AI198" s="27"/>
      <c r="AJ198" s="27"/>
      <c r="AW198" s="31"/>
    </row>
    <row r="199" spans="23:49" x14ac:dyDescent="0.3">
      <c r="W199" s="27"/>
      <c r="X199" s="27"/>
      <c r="Z199" s="27"/>
      <c r="AG199" s="27"/>
      <c r="AH199" s="27"/>
      <c r="AI199" s="27"/>
      <c r="AJ199" s="27"/>
      <c r="AW199" s="31"/>
    </row>
    <row r="200" spans="23:49" x14ac:dyDescent="0.3">
      <c r="W200" s="27"/>
      <c r="X200" s="27"/>
      <c r="Z200" s="27"/>
      <c r="AG200" s="27"/>
      <c r="AH200" s="27"/>
      <c r="AI200" s="27"/>
      <c r="AJ200" s="27"/>
      <c r="AW200" s="31"/>
    </row>
    <row r="201" spans="23:49" x14ac:dyDescent="0.3">
      <c r="W201" s="27"/>
      <c r="X201" s="27"/>
      <c r="Z201" s="27"/>
      <c r="AG201" s="27"/>
      <c r="AH201" s="27"/>
      <c r="AI201" s="27"/>
      <c r="AJ201" s="27"/>
      <c r="AW201" s="31"/>
    </row>
    <row r="202" spans="23:49" x14ac:dyDescent="0.3">
      <c r="W202" s="27"/>
      <c r="X202" s="27"/>
      <c r="Z202" s="27"/>
      <c r="AG202" s="27"/>
      <c r="AH202" s="27"/>
      <c r="AI202" s="27"/>
      <c r="AJ202" s="27"/>
      <c r="AW202" s="31"/>
    </row>
    <row r="203" spans="23:49" x14ac:dyDescent="0.3">
      <c r="W203" s="27"/>
      <c r="X203" s="27"/>
      <c r="Z203" s="27"/>
      <c r="AG203" s="27"/>
      <c r="AH203" s="27"/>
      <c r="AI203" s="27"/>
      <c r="AJ203" s="27"/>
      <c r="AW203" s="31"/>
    </row>
    <row r="204" spans="23:49" x14ac:dyDescent="0.3">
      <c r="W204" s="27"/>
      <c r="X204" s="27"/>
      <c r="Z204" s="27"/>
      <c r="AG204" s="27"/>
      <c r="AH204" s="27"/>
      <c r="AI204" s="27"/>
      <c r="AJ204" s="27"/>
      <c r="AW204" s="31"/>
    </row>
    <row r="205" spans="23:49" x14ac:dyDescent="0.3">
      <c r="W205" s="27"/>
      <c r="X205" s="27"/>
      <c r="Z205" s="27"/>
      <c r="AG205" s="27"/>
      <c r="AH205" s="27"/>
      <c r="AI205" s="27"/>
      <c r="AJ205" s="27"/>
      <c r="AW205" s="31"/>
    </row>
    <row r="206" spans="23:49" x14ac:dyDescent="0.3">
      <c r="W206" s="27"/>
      <c r="X206" s="27"/>
      <c r="Z206" s="27"/>
      <c r="AG206" s="27"/>
      <c r="AH206" s="27"/>
      <c r="AI206" s="27"/>
      <c r="AJ206" s="27"/>
      <c r="AW206" s="31"/>
    </row>
    <row r="207" spans="23:49" x14ac:dyDescent="0.3">
      <c r="W207" s="27"/>
      <c r="X207" s="27"/>
      <c r="Z207" s="27"/>
      <c r="AG207" s="27"/>
      <c r="AH207" s="27"/>
      <c r="AI207" s="27"/>
      <c r="AJ207" s="27"/>
      <c r="AW207" s="31"/>
    </row>
    <row r="208" spans="23:49" x14ac:dyDescent="0.3">
      <c r="W208" s="27"/>
      <c r="X208" s="27"/>
      <c r="Z208" s="27"/>
      <c r="AG208" s="27"/>
      <c r="AH208" s="27"/>
      <c r="AI208" s="27"/>
      <c r="AJ208" s="27"/>
      <c r="AW208" s="31"/>
    </row>
    <row r="209" spans="23:49" x14ac:dyDescent="0.3">
      <c r="W209" s="27"/>
      <c r="X209" s="27"/>
      <c r="Z209" s="27"/>
      <c r="AG209" s="27"/>
      <c r="AH209" s="27"/>
      <c r="AI209" s="27"/>
      <c r="AJ209" s="27"/>
      <c r="AW209" s="31"/>
    </row>
    <row r="210" spans="23:49" x14ac:dyDescent="0.3">
      <c r="W210" s="27"/>
      <c r="X210" s="27"/>
      <c r="Z210" s="27"/>
      <c r="AG210" s="27"/>
      <c r="AH210" s="27"/>
      <c r="AI210" s="27"/>
      <c r="AJ210" s="27"/>
      <c r="AW210" s="31"/>
    </row>
    <row r="211" spans="23:49" x14ac:dyDescent="0.3">
      <c r="W211" s="27"/>
      <c r="X211" s="27"/>
      <c r="Z211" s="27"/>
      <c r="AG211" s="27"/>
      <c r="AH211" s="27"/>
      <c r="AI211" s="27"/>
      <c r="AJ211" s="27"/>
      <c r="AW211" s="31"/>
    </row>
    <row r="212" spans="23:49" x14ac:dyDescent="0.3">
      <c r="W212" s="27"/>
      <c r="X212" s="27"/>
      <c r="Z212" s="27"/>
      <c r="AG212" s="27"/>
      <c r="AH212" s="27"/>
      <c r="AI212" s="27"/>
      <c r="AJ212" s="27"/>
      <c r="AW212" s="31"/>
    </row>
    <row r="213" spans="23:49" x14ac:dyDescent="0.3">
      <c r="W213" s="27"/>
      <c r="X213" s="27"/>
      <c r="Z213" s="27"/>
      <c r="AG213" s="27"/>
      <c r="AH213" s="27"/>
      <c r="AI213" s="27"/>
      <c r="AJ213" s="27"/>
      <c r="AW213" s="31"/>
    </row>
    <row r="214" spans="23:49" x14ac:dyDescent="0.3">
      <c r="W214" s="27"/>
      <c r="X214" s="27"/>
      <c r="Z214" s="27"/>
      <c r="AG214" s="27"/>
      <c r="AH214" s="27"/>
      <c r="AI214" s="27"/>
      <c r="AJ214" s="27"/>
      <c r="AW214" s="31"/>
    </row>
    <row r="215" spans="23:49" x14ac:dyDescent="0.3">
      <c r="W215" s="27"/>
      <c r="X215" s="27"/>
      <c r="Z215" s="27"/>
      <c r="AG215" s="27"/>
      <c r="AH215" s="27"/>
      <c r="AI215" s="27"/>
      <c r="AJ215" s="27"/>
      <c r="AW215" s="31"/>
    </row>
    <row r="216" spans="23:49" x14ac:dyDescent="0.3">
      <c r="W216" s="27"/>
      <c r="X216" s="27"/>
      <c r="Z216" s="27"/>
      <c r="AG216" s="27"/>
      <c r="AH216" s="27"/>
      <c r="AI216" s="27"/>
      <c r="AJ216" s="27"/>
      <c r="AW216" s="31"/>
    </row>
    <row r="217" spans="23:49" x14ac:dyDescent="0.3">
      <c r="W217" s="27"/>
      <c r="X217" s="27"/>
      <c r="Z217" s="27"/>
      <c r="AG217" s="27"/>
      <c r="AH217" s="27"/>
      <c r="AI217" s="27"/>
      <c r="AJ217" s="27"/>
      <c r="AW217" s="31"/>
    </row>
    <row r="218" spans="23:49" x14ac:dyDescent="0.3">
      <c r="W218" s="27"/>
      <c r="X218" s="27"/>
      <c r="Z218" s="27"/>
      <c r="AG218" s="27"/>
      <c r="AH218" s="27"/>
      <c r="AI218" s="27"/>
      <c r="AJ218" s="27"/>
      <c r="AW218" s="31"/>
    </row>
    <row r="219" spans="23:49" x14ac:dyDescent="0.3">
      <c r="W219" s="27"/>
      <c r="X219" s="27"/>
      <c r="Z219" s="27"/>
      <c r="AG219" s="27"/>
      <c r="AH219" s="27"/>
      <c r="AI219" s="27"/>
      <c r="AJ219" s="27"/>
      <c r="AW219" s="31"/>
    </row>
    <row r="220" spans="23:49" x14ac:dyDescent="0.3">
      <c r="W220" s="27"/>
      <c r="X220" s="27"/>
      <c r="Z220" s="27"/>
      <c r="AG220" s="27"/>
      <c r="AH220" s="27"/>
      <c r="AI220" s="27"/>
      <c r="AJ220" s="27"/>
      <c r="AW220" s="31"/>
    </row>
    <row r="221" spans="23:49" x14ac:dyDescent="0.3">
      <c r="W221" s="27"/>
      <c r="X221" s="27"/>
      <c r="Z221" s="27"/>
      <c r="AG221" s="27"/>
      <c r="AH221" s="27"/>
      <c r="AI221" s="27"/>
      <c r="AJ221" s="27"/>
      <c r="AW221" s="31"/>
    </row>
    <row r="222" spans="23:49" x14ac:dyDescent="0.3">
      <c r="W222" s="27"/>
      <c r="X222" s="27"/>
      <c r="Z222" s="27"/>
      <c r="AG222" s="27"/>
      <c r="AH222" s="27"/>
      <c r="AI222" s="27"/>
      <c r="AJ222" s="27"/>
      <c r="AW222" s="31"/>
    </row>
    <row r="223" spans="23:49" x14ac:dyDescent="0.3">
      <c r="W223" s="27"/>
      <c r="X223" s="27"/>
      <c r="Z223" s="27"/>
      <c r="AG223" s="27"/>
      <c r="AH223" s="27"/>
      <c r="AI223" s="27"/>
      <c r="AJ223" s="27"/>
      <c r="AW223" s="31"/>
    </row>
    <row r="224" spans="23:49" x14ac:dyDescent="0.3">
      <c r="W224" s="27"/>
      <c r="X224" s="27"/>
      <c r="Z224" s="27"/>
      <c r="AG224" s="27"/>
      <c r="AH224" s="27"/>
      <c r="AI224" s="27"/>
      <c r="AJ224" s="27"/>
      <c r="AW224" s="31"/>
    </row>
    <row r="225" spans="23:49" x14ac:dyDescent="0.3">
      <c r="W225" s="27"/>
      <c r="X225" s="27"/>
      <c r="Z225" s="27"/>
      <c r="AG225" s="27"/>
      <c r="AH225" s="27"/>
      <c r="AI225" s="27"/>
      <c r="AJ225" s="27"/>
      <c r="AW225" s="31"/>
    </row>
    <row r="226" spans="23:49" x14ac:dyDescent="0.3">
      <c r="W226" s="27"/>
      <c r="X226" s="27"/>
      <c r="Z226" s="27"/>
      <c r="AG226" s="27"/>
      <c r="AH226" s="27"/>
      <c r="AI226" s="27"/>
      <c r="AJ226" s="27"/>
      <c r="AW226" s="31"/>
    </row>
    <row r="227" spans="23:49" x14ac:dyDescent="0.3">
      <c r="W227" s="27"/>
      <c r="X227" s="27"/>
      <c r="Z227" s="27"/>
      <c r="AG227" s="27"/>
      <c r="AH227" s="27"/>
      <c r="AI227" s="27"/>
      <c r="AJ227" s="27"/>
      <c r="AW227" s="31"/>
    </row>
    <row r="228" spans="23:49" x14ac:dyDescent="0.3">
      <c r="W228" s="27"/>
      <c r="X228" s="27"/>
      <c r="Z228" s="27"/>
      <c r="AG228" s="27"/>
      <c r="AH228" s="27"/>
      <c r="AI228" s="27"/>
      <c r="AJ228" s="27"/>
      <c r="AW228" s="31"/>
    </row>
    <row r="229" spans="23:49" x14ac:dyDescent="0.3">
      <c r="W229" s="27"/>
      <c r="X229" s="27"/>
      <c r="Z229" s="27"/>
      <c r="AG229" s="27"/>
      <c r="AH229" s="27"/>
      <c r="AI229" s="27"/>
      <c r="AJ229" s="27"/>
      <c r="AW229" s="31"/>
    </row>
    <row r="230" spans="23:49" x14ac:dyDescent="0.3">
      <c r="W230" s="27"/>
      <c r="X230" s="27"/>
      <c r="Z230" s="27"/>
      <c r="AG230" s="27"/>
      <c r="AH230" s="27"/>
      <c r="AI230" s="27"/>
      <c r="AJ230" s="27"/>
      <c r="AW230" s="31"/>
    </row>
    <row r="231" spans="23:49" x14ac:dyDescent="0.3">
      <c r="W231" s="27"/>
      <c r="X231" s="27"/>
      <c r="Z231" s="27"/>
      <c r="AG231" s="27"/>
      <c r="AH231" s="27"/>
      <c r="AI231" s="27"/>
      <c r="AJ231" s="27"/>
      <c r="AW231" s="31"/>
    </row>
    <row r="232" spans="23:49" x14ac:dyDescent="0.3">
      <c r="W232" s="27"/>
      <c r="X232" s="27"/>
      <c r="Z232" s="27"/>
      <c r="AG232" s="27"/>
      <c r="AH232" s="27"/>
      <c r="AI232" s="27"/>
      <c r="AJ232" s="27"/>
      <c r="AW232" s="31"/>
    </row>
    <row r="233" spans="23:49" x14ac:dyDescent="0.3">
      <c r="W233" s="27"/>
      <c r="X233" s="27"/>
      <c r="Z233" s="27"/>
      <c r="AG233" s="27"/>
      <c r="AH233" s="27"/>
      <c r="AI233" s="27"/>
      <c r="AJ233" s="27"/>
      <c r="AW233" s="31"/>
    </row>
    <row r="234" spans="23:49" x14ac:dyDescent="0.3">
      <c r="W234" s="27"/>
      <c r="X234" s="27"/>
      <c r="Z234" s="27"/>
      <c r="AG234" s="27"/>
      <c r="AH234" s="27"/>
      <c r="AI234" s="27"/>
      <c r="AJ234" s="27"/>
      <c r="AW234" s="31"/>
    </row>
    <row r="235" spans="23:49" x14ac:dyDescent="0.3">
      <c r="W235" s="27"/>
      <c r="X235" s="27"/>
      <c r="Z235" s="27"/>
      <c r="AG235" s="27"/>
      <c r="AH235" s="27"/>
      <c r="AI235" s="27"/>
      <c r="AJ235" s="27"/>
      <c r="AW235" s="31"/>
    </row>
    <row r="236" spans="23:49" x14ac:dyDescent="0.3">
      <c r="W236" s="27"/>
      <c r="X236" s="27"/>
      <c r="Z236" s="27"/>
      <c r="AG236" s="27"/>
      <c r="AH236" s="27"/>
      <c r="AI236" s="27"/>
      <c r="AJ236" s="27"/>
      <c r="AW236" s="31"/>
    </row>
    <row r="237" spans="23:49" x14ac:dyDescent="0.3">
      <c r="W237" s="27"/>
      <c r="X237" s="27"/>
      <c r="Z237" s="27"/>
      <c r="AG237" s="27"/>
      <c r="AH237" s="27"/>
      <c r="AI237" s="27"/>
      <c r="AJ237" s="27"/>
      <c r="AW237" s="31"/>
    </row>
    <row r="238" spans="23:49" x14ac:dyDescent="0.3">
      <c r="W238" s="27"/>
      <c r="X238" s="27"/>
      <c r="Z238" s="27"/>
      <c r="AG238" s="27"/>
      <c r="AH238" s="27"/>
      <c r="AI238" s="27"/>
      <c r="AJ238" s="27"/>
      <c r="AW238" s="31"/>
    </row>
    <row r="239" spans="23:49" x14ac:dyDescent="0.3">
      <c r="W239" s="27"/>
      <c r="X239" s="27"/>
      <c r="Z239" s="27"/>
      <c r="AG239" s="27"/>
      <c r="AH239" s="27"/>
      <c r="AI239" s="27"/>
      <c r="AJ239" s="27"/>
      <c r="AW239" s="31"/>
    </row>
    <row r="240" spans="23:49" x14ac:dyDescent="0.3">
      <c r="W240" s="27"/>
      <c r="X240" s="27"/>
      <c r="Z240" s="27"/>
      <c r="AG240" s="27"/>
      <c r="AH240" s="27"/>
      <c r="AI240" s="27"/>
      <c r="AJ240" s="27"/>
      <c r="AW240" s="31"/>
    </row>
    <row r="241" spans="23:49" x14ac:dyDescent="0.3">
      <c r="W241" s="27"/>
      <c r="X241" s="27"/>
      <c r="Z241" s="27"/>
      <c r="AG241" s="27"/>
      <c r="AH241" s="27"/>
      <c r="AI241" s="27"/>
      <c r="AJ241" s="27"/>
      <c r="AW241" s="31"/>
    </row>
    <row r="242" spans="23:49" x14ac:dyDescent="0.3">
      <c r="W242" s="27"/>
      <c r="X242" s="27"/>
      <c r="Z242" s="27"/>
      <c r="AG242" s="27"/>
      <c r="AH242" s="27"/>
      <c r="AI242" s="27"/>
      <c r="AJ242" s="27"/>
      <c r="AW242" s="31"/>
    </row>
    <row r="243" spans="23:49" x14ac:dyDescent="0.3">
      <c r="W243" s="27"/>
      <c r="X243" s="27"/>
      <c r="Z243" s="27"/>
      <c r="AG243" s="27"/>
      <c r="AH243" s="27"/>
      <c r="AI243" s="27"/>
      <c r="AJ243" s="27"/>
      <c r="AW243" s="31"/>
    </row>
    <row r="244" spans="23:49" x14ac:dyDescent="0.3">
      <c r="W244" s="27"/>
      <c r="X244" s="27"/>
      <c r="Z244" s="27"/>
      <c r="AG244" s="27"/>
      <c r="AH244" s="27"/>
      <c r="AI244" s="27"/>
      <c r="AJ244" s="27"/>
      <c r="AW244" s="31"/>
    </row>
    <row r="245" spans="23:49" x14ac:dyDescent="0.3">
      <c r="W245" s="27"/>
      <c r="X245" s="27"/>
      <c r="Z245" s="27"/>
      <c r="AG245" s="27"/>
      <c r="AH245" s="27"/>
      <c r="AI245" s="27"/>
      <c r="AJ245" s="27"/>
      <c r="AW245" s="31"/>
    </row>
    <row r="246" spans="23:49" x14ac:dyDescent="0.3">
      <c r="W246" s="27"/>
      <c r="X246" s="27"/>
      <c r="Z246" s="27"/>
      <c r="AG246" s="27"/>
      <c r="AH246" s="27"/>
      <c r="AI246" s="27"/>
      <c r="AJ246" s="27"/>
      <c r="AW246" s="31"/>
    </row>
    <row r="247" spans="23:49" x14ac:dyDescent="0.3">
      <c r="W247" s="27"/>
      <c r="X247" s="27"/>
      <c r="Z247" s="27"/>
      <c r="AG247" s="27"/>
      <c r="AH247" s="27"/>
      <c r="AI247" s="27"/>
      <c r="AJ247" s="27"/>
      <c r="AW247" s="31"/>
    </row>
    <row r="248" spans="23:49" x14ac:dyDescent="0.3">
      <c r="W248" s="27"/>
      <c r="X248" s="27"/>
      <c r="Z248" s="27"/>
      <c r="AG248" s="27"/>
      <c r="AH248" s="27"/>
      <c r="AI248" s="27"/>
      <c r="AJ248" s="27"/>
      <c r="AW248" s="31"/>
    </row>
    <row r="249" spans="23:49" x14ac:dyDescent="0.3">
      <c r="W249" s="27"/>
      <c r="X249" s="27"/>
      <c r="Z249" s="27"/>
      <c r="AG249" s="27"/>
      <c r="AH249" s="27"/>
      <c r="AI249" s="27"/>
      <c r="AJ249" s="27"/>
      <c r="AW249" s="31"/>
    </row>
    <row r="250" spans="23:49" x14ac:dyDescent="0.3">
      <c r="W250" s="27"/>
      <c r="X250" s="27"/>
      <c r="Z250" s="27"/>
      <c r="AG250" s="27"/>
      <c r="AH250" s="27"/>
      <c r="AI250" s="27"/>
      <c r="AJ250" s="27"/>
      <c r="AW250" s="31"/>
    </row>
    <row r="251" spans="23:49" x14ac:dyDescent="0.3">
      <c r="W251" s="27"/>
      <c r="X251" s="27"/>
      <c r="Z251" s="27"/>
      <c r="AG251" s="27"/>
      <c r="AH251" s="27"/>
      <c r="AI251" s="27"/>
      <c r="AJ251" s="27"/>
      <c r="AW251" s="31"/>
    </row>
    <row r="252" spans="23:49" x14ac:dyDescent="0.3">
      <c r="W252" s="27"/>
      <c r="X252" s="27"/>
      <c r="Z252" s="27"/>
      <c r="AG252" s="27"/>
      <c r="AH252" s="27"/>
      <c r="AI252" s="27"/>
      <c r="AJ252" s="27"/>
      <c r="AW252" s="31"/>
    </row>
    <row r="253" spans="23:49" x14ac:dyDescent="0.3">
      <c r="W253" s="27"/>
      <c r="X253" s="27"/>
      <c r="Z253" s="27"/>
      <c r="AG253" s="27"/>
      <c r="AH253" s="27"/>
      <c r="AI253" s="27"/>
      <c r="AJ253" s="27"/>
      <c r="AW253" s="31"/>
    </row>
    <row r="254" spans="23:49" x14ac:dyDescent="0.3">
      <c r="W254" s="27"/>
      <c r="X254" s="27"/>
      <c r="Z254" s="27"/>
      <c r="AG254" s="27"/>
      <c r="AH254" s="27"/>
      <c r="AI254" s="27"/>
      <c r="AJ254" s="27"/>
      <c r="AW254" s="31"/>
    </row>
    <row r="255" spans="23:49" x14ac:dyDescent="0.3">
      <c r="W255" s="27"/>
      <c r="X255" s="27"/>
      <c r="Z255" s="27"/>
      <c r="AG255" s="27"/>
      <c r="AH255" s="27"/>
      <c r="AI255" s="27"/>
      <c r="AJ255" s="27"/>
      <c r="AW255" s="31"/>
    </row>
    <row r="256" spans="23:49" x14ac:dyDescent="0.3">
      <c r="W256" s="27"/>
      <c r="X256" s="27"/>
      <c r="Z256" s="27"/>
      <c r="AG256" s="27"/>
      <c r="AH256" s="27"/>
      <c r="AI256" s="27"/>
      <c r="AJ256" s="27"/>
      <c r="AW256" s="31"/>
    </row>
    <row r="257" spans="23:49" x14ac:dyDescent="0.3">
      <c r="W257" s="27"/>
      <c r="X257" s="27"/>
      <c r="Z257" s="27"/>
      <c r="AG257" s="27"/>
      <c r="AH257" s="27"/>
      <c r="AI257" s="27"/>
      <c r="AJ257" s="27"/>
      <c r="AW257" s="31"/>
    </row>
    <row r="258" spans="23:49" x14ac:dyDescent="0.3">
      <c r="W258" s="27"/>
      <c r="X258" s="27"/>
      <c r="Z258" s="27"/>
      <c r="AG258" s="27"/>
      <c r="AH258" s="27"/>
      <c r="AI258" s="27"/>
      <c r="AJ258" s="27"/>
      <c r="AW258" s="31"/>
    </row>
    <row r="259" spans="23:49" x14ac:dyDescent="0.3">
      <c r="W259" s="27"/>
      <c r="X259" s="27"/>
      <c r="Z259" s="27"/>
      <c r="AG259" s="27"/>
      <c r="AH259" s="27"/>
      <c r="AI259" s="27"/>
      <c r="AJ259" s="27"/>
      <c r="AW259" s="31"/>
    </row>
    <row r="260" spans="23:49" x14ac:dyDescent="0.3">
      <c r="W260" s="27"/>
      <c r="X260" s="27"/>
      <c r="Z260" s="27"/>
      <c r="AG260" s="27"/>
      <c r="AH260" s="27"/>
      <c r="AI260" s="27"/>
      <c r="AJ260" s="27"/>
      <c r="AW260" s="31"/>
    </row>
    <row r="261" spans="23:49" x14ac:dyDescent="0.3">
      <c r="W261" s="27"/>
      <c r="X261" s="27"/>
      <c r="Z261" s="27"/>
      <c r="AG261" s="27"/>
      <c r="AH261" s="27"/>
      <c r="AI261" s="27"/>
      <c r="AJ261" s="27"/>
      <c r="AW261" s="31"/>
    </row>
    <row r="262" spans="23:49" x14ac:dyDescent="0.3">
      <c r="W262" s="27"/>
      <c r="X262" s="27"/>
      <c r="Z262" s="27"/>
      <c r="AG262" s="27"/>
      <c r="AH262" s="27"/>
      <c r="AI262" s="27"/>
      <c r="AJ262" s="27"/>
      <c r="AW262" s="31"/>
    </row>
    <row r="263" spans="23:49" x14ac:dyDescent="0.3">
      <c r="W263" s="27"/>
      <c r="X263" s="27"/>
      <c r="Z263" s="27"/>
      <c r="AG263" s="27"/>
      <c r="AH263" s="27"/>
      <c r="AI263" s="27"/>
      <c r="AJ263" s="27"/>
      <c r="AW263" s="31"/>
    </row>
    <row r="264" spans="23:49" x14ac:dyDescent="0.3">
      <c r="W264" s="27"/>
      <c r="X264" s="27"/>
      <c r="Z264" s="27"/>
      <c r="AG264" s="27"/>
      <c r="AH264" s="27"/>
      <c r="AI264" s="27"/>
      <c r="AJ264" s="27"/>
      <c r="AW264" s="31"/>
    </row>
    <row r="265" spans="23:49" x14ac:dyDescent="0.3">
      <c r="W265" s="27"/>
      <c r="X265" s="27"/>
      <c r="Z265" s="27"/>
      <c r="AG265" s="27"/>
      <c r="AH265" s="27"/>
      <c r="AI265" s="27"/>
      <c r="AJ265" s="27"/>
      <c r="AW265" s="31"/>
    </row>
    <row r="266" spans="23:49" x14ac:dyDescent="0.3">
      <c r="W266" s="27"/>
      <c r="X266" s="27"/>
      <c r="Z266" s="27"/>
      <c r="AG266" s="27"/>
      <c r="AH266" s="27"/>
      <c r="AI266" s="27"/>
      <c r="AJ266" s="27"/>
      <c r="AW266" s="31"/>
    </row>
    <row r="267" spans="23:49" x14ac:dyDescent="0.3">
      <c r="W267" s="27"/>
      <c r="X267" s="27"/>
      <c r="Z267" s="27"/>
      <c r="AG267" s="27"/>
      <c r="AH267" s="27"/>
      <c r="AI267" s="27"/>
      <c r="AJ267" s="27"/>
      <c r="AW267" s="31"/>
    </row>
    <row r="268" spans="23:49" x14ac:dyDescent="0.3">
      <c r="W268" s="27"/>
      <c r="X268" s="27"/>
      <c r="Z268" s="27"/>
      <c r="AG268" s="27"/>
      <c r="AH268" s="27"/>
      <c r="AI268" s="27"/>
      <c r="AJ268" s="27"/>
      <c r="AW268" s="31"/>
    </row>
    <row r="269" spans="23:49" x14ac:dyDescent="0.3">
      <c r="W269" s="27"/>
      <c r="X269" s="27"/>
      <c r="Z269" s="27"/>
      <c r="AG269" s="27"/>
      <c r="AH269" s="27"/>
      <c r="AI269" s="27"/>
      <c r="AJ269" s="27"/>
      <c r="AW269" s="31"/>
    </row>
    <row r="270" spans="23:49" x14ac:dyDescent="0.3">
      <c r="W270" s="27"/>
      <c r="X270" s="27"/>
      <c r="Z270" s="27"/>
      <c r="AG270" s="27"/>
      <c r="AH270" s="27"/>
      <c r="AI270" s="27"/>
      <c r="AJ270" s="27"/>
      <c r="AW270" s="31"/>
    </row>
    <row r="271" spans="23:49" x14ac:dyDescent="0.3">
      <c r="W271" s="27"/>
      <c r="X271" s="27"/>
      <c r="Z271" s="27"/>
      <c r="AG271" s="27"/>
      <c r="AH271" s="27"/>
      <c r="AI271" s="27"/>
      <c r="AJ271" s="27"/>
      <c r="AW271" s="31"/>
    </row>
    <row r="272" spans="23:49" x14ac:dyDescent="0.3">
      <c r="W272" s="27"/>
      <c r="X272" s="27"/>
      <c r="Z272" s="27"/>
      <c r="AG272" s="27"/>
      <c r="AH272" s="27"/>
      <c r="AI272" s="27"/>
      <c r="AJ272" s="27"/>
      <c r="AW272" s="31"/>
    </row>
    <row r="273" spans="23:49" x14ac:dyDescent="0.3">
      <c r="W273" s="27"/>
      <c r="X273" s="27"/>
      <c r="Z273" s="27"/>
      <c r="AG273" s="27"/>
      <c r="AH273" s="27"/>
      <c r="AI273" s="27"/>
      <c r="AJ273" s="27"/>
      <c r="AW273" s="31"/>
    </row>
    <row r="274" spans="23:49" x14ac:dyDescent="0.3">
      <c r="W274" s="27"/>
      <c r="X274" s="27"/>
      <c r="Z274" s="27"/>
      <c r="AG274" s="27"/>
      <c r="AH274" s="27"/>
      <c r="AI274" s="27"/>
      <c r="AJ274" s="27"/>
      <c r="AW274" s="31"/>
    </row>
    <row r="275" spans="23:49" x14ac:dyDescent="0.3">
      <c r="W275" s="27"/>
      <c r="X275" s="27"/>
      <c r="Z275" s="27"/>
      <c r="AG275" s="27"/>
      <c r="AH275" s="27"/>
      <c r="AI275" s="27"/>
      <c r="AJ275" s="27"/>
      <c r="AW275" s="31"/>
    </row>
    <row r="276" spans="23:49" x14ac:dyDescent="0.3">
      <c r="W276" s="27"/>
      <c r="X276" s="27"/>
      <c r="Z276" s="27"/>
      <c r="AG276" s="27"/>
      <c r="AH276" s="27"/>
      <c r="AI276" s="27"/>
      <c r="AJ276" s="27"/>
      <c r="AW276" s="31"/>
    </row>
    <row r="277" spans="23:49" x14ac:dyDescent="0.3">
      <c r="W277" s="27"/>
      <c r="X277" s="27"/>
      <c r="Z277" s="27"/>
      <c r="AG277" s="27"/>
      <c r="AH277" s="27"/>
      <c r="AI277" s="27"/>
      <c r="AJ277" s="27"/>
      <c r="AW277" s="31"/>
    </row>
    <row r="278" spans="23:49" x14ac:dyDescent="0.3">
      <c r="W278" s="27"/>
      <c r="X278" s="27"/>
      <c r="Z278" s="27"/>
      <c r="AG278" s="27"/>
      <c r="AH278" s="27"/>
      <c r="AI278" s="27"/>
      <c r="AJ278" s="27"/>
      <c r="AW278" s="31"/>
    </row>
    <row r="279" spans="23:49" x14ac:dyDescent="0.3">
      <c r="W279" s="27"/>
      <c r="X279" s="27"/>
      <c r="Z279" s="27"/>
      <c r="AG279" s="27"/>
      <c r="AH279" s="27"/>
      <c r="AI279" s="27"/>
      <c r="AJ279" s="27"/>
      <c r="AW279" s="31"/>
    </row>
    <row r="280" spans="23:49" x14ac:dyDescent="0.3">
      <c r="W280" s="27"/>
      <c r="X280" s="27"/>
      <c r="Z280" s="27"/>
      <c r="AG280" s="27"/>
      <c r="AH280" s="27"/>
      <c r="AI280" s="27"/>
      <c r="AJ280" s="27"/>
      <c r="AW280" s="31"/>
    </row>
    <row r="281" spans="23:49" x14ac:dyDescent="0.3">
      <c r="W281" s="27"/>
      <c r="X281" s="27"/>
      <c r="Z281" s="27"/>
      <c r="AG281" s="27"/>
      <c r="AH281" s="27"/>
      <c r="AI281" s="27"/>
      <c r="AJ281" s="27"/>
      <c r="AW281" s="31"/>
    </row>
    <row r="282" spans="23:49" x14ac:dyDescent="0.3">
      <c r="W282" s="27"/>
      <c r="X282" s="27"/>
      <c r="Z282" s="27"/>
      <c r="AG282" s="27"/>
      <c r="AH282" s="27"/>
      <c r="AI282" s="27"/>
      <c r="AJ282" s="27"/>
      <c r="AW282" s="31"/>
    </row>
    <row r="283" spans="23:49" x14ac:dyDescent="0.3">
      <c r="W283" s="27"/>
      <c r="X283" s="27"/>
      <c r="Z283" s="27"/>
      <c r="AG283" s="27"/>
      <c r="AH283" s="27"/>
      <c r="AI283" s="27"/>
      <c r="AJ283" s="27"/>
      <c r="AW283" s="31"/>
    </row>
    <row r="284" spans="23:49" x14ac:dyDescent="0.3">
      <c r="W284" s="27"/>
      <c r="X284" s="27"/>
      <c r="Z284" s="27"/>
      <c r="AG284" s="27"/>
      <c r="AH284" s="27"/>
      <c r="AI284" s="27"/>
      <c r="AJ284" s="27"/>
      <c r="AW284" s="31"/>
    </row>
    <row r="285" spans="23:49" x14ac:dyDescent="0.3">
      <c r="W285" s="27"/>
      <c r="X285" s="27"/>
      <c r="Z285" s="27"/>
      <c r="AG285" s="27"/>
      <c r="AH285" s="27"/>
      <c r="AI285" s="27"/>
      <c r="AJ285" s="27"/>
      <c r="AW285" s="31"/>
    </row>
    <row r="286" spans="23:49" x14ac:dyDescent="0.3">
      <c r="W286" s="27"/>
      <c r="X286" s="27"/>
      <c r="Z286" s="27"/>
      <c r="AG286" s="27"/>
      <c r="AH286" s="27"/>
      <c r="AI286" s="27"/>
      <c r="AJ286" s="27"/>
      <c r="AW286" s="31"/>
    </row>
    <row r="287" spans="23:49" x14ac:dyDescent="0.3">
      <c r="W287" s="27"/>
      <c r="X287" s="27"/>
      <c r="Z287" s="27"/>
      <c r="AG287" s="27"/>
      <c r="AH287" s="27"/>
      <c r="AI287" s="27"/>
      <c r="AJ287" s="27"/>
      <c r="AW287" s="31"/>
    </row>
    <row r="288" spans="23:49" x14ac:dyDescent="0.3">
      <c r="W288" s="27"/>
      <c r="X288" s="27"/>
      <c r="Z288" s="27"/>
      <c r="AG288" s="27"/>
      <c r="AH288" s="27"/>
      <c r="AI288" s="27"/>
      <c r="AJ288" s="27"/>
      <c r="AW288" s="31"/>
    </row>
    <row r="289" spans="23:49" x14ac:dyDescent="0.3">
      <c r="W289" s="27"/>
      <c r="X289" s="27"/>
      <c r="Z289" s="27"/>
      <c r="AG289" s="27"/>
      <c r="AH289" s="27"/>
      <c r="AI289" s="27"/>
      <c r="AJ289" s="27"/>
      <c r="AW289" s="31"/>
    </row>
    <row r="290" spans="23:49" x14ac:dyDescent="0.3">
      <c r="W290" s="27"/>
      <c r="X290" s="27"/>
      <c r="Z290" s="27"/>
      <c r="AG290" s="27"/>
      <c r="AH290" s="27"/>
      <c r="AI290" s="27"/>
      <c r="AJ290" s="27"/>
      <c r="AW290" s="31"/>
    </row>
    <row r="291" spans="23:49" x14ac:dyDescent="0.3">
      <c r="W291" s="27"/>
      <c r="X291" s="27"/>
      <c r="Z291" s="27"/>
      <c r="AG291" s="27"/>
      <c r="AH291" s="27"/>
      <c r="AI291" s="27"/>
      <c r="AJ291" s="27"/>
      <c r="AW291" s="31"/>
    </row>
    <row r="292" spans="23:49" x14ac:dyDescent="0.3">
      <c r="W292" s="27"/>
      <c r="X292" s="27"/>
      <c r="Z292" s="27"/>
      <c r="AG292" s="27"/>
      <c r="AH292" s="27"/>
      <c r="AI292" s="27"/>
      <c r="AJ292" s="27"/>
      <c r="AW292" s="31"/>
    </row>
    <row r="293" spans="23:49" x14ac:dyDescent="0.3">
      <c r="W293" s="27"/>
      <c r="X293" s="27"/>
      <c r="Z293" s="27"/>
      <c r="AG293" s="27"/>
      <c r="AH293" s="27"/>
      <c r="AI293" s="27"/>
      <c r="AJ293" s="27"/>
      <c r="AW293" s="31"/>
    </row>
    <row r="294" spans="23:49" x14ac:dyDescent="0.3">
      <c r="W294" s="27"/>
      <c r="X294" s="27"/>
      <c r="Z294" s="27"/>
      <c r="AG294" s="27"/>
      <c r="AH294" s="27"/>
      <c r="AI294" s="27"/>
      <c r="AJ294" s="27"/>
      <c r="AW294" s="31"/>
    </row>
    <row r="295" spans="23:49" x14ac:dyDescent="0.3">
      <c r="W295" s="27"/>
      <c r="X295" s="27"/>
      <c r="Z295" s="27"/>
      <c r="AG295" s="27"/>
      <c r="AH295" s="27"/>
      <c r="AI295" s="27"/>
      <c r="AJ295" s="27"/>
      <c r="AW295" s="31"/>
    </row>
    <row r="296" spans="23:49" x14ac:dyDescent="0.3">
      <c r="W296" s="27"/>
      <c r="X296" s="27"/>
      <c r="Z296" s="27"/>
      <c r="AG296" s="27"/>
      <c r="AH296" s="27"/>
      <c r="AI296" s="27"/>
      <c r="AJ296" s="27"/>
      <c r="AW296" s="31"/>
    </row>
    <row r="297" spans="23:49" x14ac:dyDescent="0.3">
      <c r="W297" s="27"/>
      <c r="X297" s="27"/>
      <c r="Z297" s="27"/>
      <c r="AG297" s="27"/>
      <c r="AH297" s="27"/>
      <c r="AI297" s="27"/>
      <c r="AJ297" s="27"/>
      <c r="AW297" s="31"/>
    </row>
    <row r="298" spans="23:49" x14ac:dyDescent="0.3">
      <c r="W298" s="27"/>
      <c r="X298" s="27"/>
      <c r="Z298" s="27"/>
      <c r="AG298" s="27"/>
      <c r="AH298" s="27"/>
      <c r="AI298" s="27"/>
      <c r="AJ298" s="27"/>
      <c r="AW298" s="31"/>
    </row>
    <row r="299" spans="23:49" x14ac:dyDescent="0.3">
      <c r="W299" s="27"/>
      <c r="X299" s="27"/>
      <c r="Z299" s="27"/>
      <c r="AG299" s="27"/>
      <c r="AH299" s="27"/>
      <c r="AI299" s="27"/>
      <c r="AJ299" s="27"/>
      <c r="AW299" s="31"/>
    </row>
    <row r="300" spans="23:49" x14ac:dyDescent="0.3">
      <c r="W300" s="27"/>
      <c r="X300" s="27"/>
      <c r="Z300" s="27"/>
      <c r="AG300" s="27"/>
      <c r="AH300" s="27"/>
      <c r="AI300" s="27"/>
      <c r="AJ300" s="27"/>
      <c r="AW300" s="31"/>
    </row>
    <row r="301" spans="23:49" x14ac:dyDescent="0.3">
      <c r="W301" s="27"/>
      <c r="X301" s="27"/>
      <c r="Z301" s="27"/>
      <c r="AG301" s="27"/>
      <c r="AH301" s="27"/>
      <c r="AI301" s="27"/>
      <c r="AJ301" s="27"/>
      <c r="AW301" s="31"/>
    </row>
    <row r="302" spans="23:49" x14ac:dyDescent="0.3">
      <c r="W302" s="27"/>
      <c r="X302" s="27"/>
      <c r="Z302" s="27"/>
      <c r="AG302" s="27"/>
      <c r="AH302" s="27"/>
      <c r="AI302" s="27"/>
      <c r="AJ302" s="27"/>
      <c r="AW302" s="31"/>
    </row>
    <row r="303" spans="23:49" x14ac:dyDescent="0.3">
      <c r="W303" s="27"/>
      <c r="X303" s="27"/>
      <c r="Z303" s="27"/>
      <c r="AG303" s="27"/>
      <c r="AH303" s="27"/>
      <c r="AI303" s="27"/>
      <c r="AJ303" s="27"/>
      <c r="AW303" s="31"/>
    </row>
    <row r="304" spans="23:49" x14ac:dyDescent="0.3">
      <c r="W304" s="27"/>
      <c r="X304" s="27"/>
      <c r="Z304" s="27"/>
      <c r="AG304" s="27"/>
      <c r="AH304" s="27"/>
      <c r="AI304" s="27"/>
      <c r="AJ304" s="27"/>
      <c r="AW304" s="31"/>
    </row>
    <row r="305" spans="23:49" x14ac:dyDescent="0.3">
      <c r="W305" s="27"/>
      <c r="X305" s="27"/>
      <c r="Z305" s="27"/>
      <c r="AG305" s="27"/>
      <c r="AH305" s="27"/>
      <c r="AI305" s="27"/>
      <c r="AJ305" s="27"/>
      <c r="AW305" s="31"/>
    </row>
    <row r="306" spans="23:49" x14ac:dyDescent="0.3">
      <c r="W306" s="27"/>
      <c r="X306" s="27"/>
      <c r="Z306" s="27"/>
      <c r="AG306" s="27"/>
      <c r="AH306" s="27"/>
      <c r="AI306" s="27"/>
      <c r="AJ306" s="27"/>
      <c r="AW306" s="31"/>
    </row>
    <row r="307" spans="23:49" x14ac:dyDescent="0.3">
      <c r="W307" s="27"/>
      <c r="X307" s="27"/>
      <c r="Z307" s="27"/>
      <c r="AG307" s="27"/>
      <c r="AH307" s="27"/>
      <c r="AI307" s="27"/>
      <c r="AJ307" s="27"/>
      <c r="AW307" s="31"/>
    </row>
    <row r="308" spans="23:49" x14ac:dyDescent="0.3">
      <c r="W308" s="27"/>
      <c r="X308" s="27"/>
      <c r="Z308" s="27"/>
      <c r="AG308" s="27"/>
      <c r="AH308" s="27"/>
      <c r="AI308" s="27"/>
      <c r="AJ308" s="27"/>
      <c r="AW308" s="31"/>
    </row>
    <row r="309" spans="23:49" x14ac:dyDescent="0.3">
      <c r="W309" s="27"/>
      <c r="X309" s="27"/>
      <c r="Z309" s="27"/>
      <c r="AG309" s="27"/>
      <c r="AH309" s="27"/>
      <c r="AI309" s="27"/>
      <c r="AJ309" s="27"/>
      <c r="AW309" s="31"/>
    </row>
    <row r="310" spans="23:49" x14ac:dyDescent="0.3">
      <c r="W310" s="27"/>
      <c r="X310" s="27"/>
      <c r="Z310" s="27"/>
      <c r="AG310" s="27"/>
      <c r="AH310" s="27"/>
      <c r="AI310" s="27"/>
      <c r="AJ310" s="27"/>
      <c r="AW310" s="31"/>
    </row>
    <row r="311" spans="23:49" x14ac:dyDescent="0.3">
      <c r="W311" s="27"/>
      <c r="X311" s="27"/>
      <c r="Z311" s="27"/>
      <c r="AG311" s="27"/>
      <c r="AH311" s="27"/>
      <c r="AI311" s="27"/>
      <c r="AJ311" s="27"/>
      <c r="AW311" s="31"/>
    </row>
    <row r="312" spans="23:49" x14ac:dyDescent="0.3">
      <c r="W312" s="27"/>
      <c r="X312" s="27"/>
      <c r="Z312" s="27"/>
      <c r="AG312" s="27"/>
      <c r="AH312" s="27"/>
      <c r="AI312" s="27"/>
      <c r="AJ312" s="27"/>
      <c r="AW312" s="31"/>
    </row>
    <row r="313" spans="23:49" x14ac:dyDescent="0.3">
      <c r="W313" s="27"/>
      <c r="X313" s="27"/>
      <c r="Z313" s="27"/>
      <c r="AG313" s="27"/>
      <c r="AH313" s="27"/>
      <c r="AI313" s="27"/>
      <c r="AJ313" s="27"/>
      <c r="AW313" s="31"/>
    </row>
    <row r="314" spans="23:49" x14ac:dyDescent="0.3">
      <c r="W314" s="27"/>
      <c r="X314" s="27"/>
      <c r="Z314" s="27"/>
      <c r="AG314" s="27"/>
      <c r="AH314" s="27"/>
      <c r="AI314" s="27"/>
      <c r="AJ314" s="27"/>
      <c r="AW314" s="31"/>
    </row>
    <row r="315" spans="23:49" x14ac:dyDescent="0.3">
      <c r="W315" s="27"/>
      <c r="X315" s="27"/>
      <c r="Z315" s="27"/>
      <c r="AG315" s="27"/>
      <c r="AH315" s="27"/>
      <c r="AI315" s="27"/>
      <c r="AJ315" s="27"/>
      <c r="AW315" s="31"/>
    </row>
  </sheetData>
  <sheetProtection formatCells="0" formatColumns="0" formatRows="0"/>
  <mergeCells count="116">
    <mergeCell ref="AY11:AY12"/>
    <mergeCell ref="AX8:AX10"/>
    <mergeCell ref="AY8:AY10"/>
    <mergeCell ref="V11:V12"/>
    <mergeCell ref="W11:W12"/>
    <mergeCell ref="X11:X12"/>
    <mergeCell ref="Y11:Y12"/>
    <mergeCell ref="Z11:Z12"/>
    <mergeCell ref="AA11:AA12"/>
    <mergeCell ref="AB11:AB12"/>
    <mergeCell ref="V8:V10"/>
    <mergeCell ref="W8:W10"/>
    <mergeCell ref="Y8:Y10"/>
    <mergeCell ref="AC8:AC10"/>
    <mergeCell ref="Z8:Z10"/>
    <mergeCell ref="X8:X10"/>
    <mergeCell ref="AB8:AB10"/>
    <mergeCell ref="AA8:AA10"/>
    <mergeCell ref="U11:U12"/>
    <mergeCell ref="N11:N12"/>
    <mergeCell ref="O11:O12"/>
    <mergeCell ref="P11:P12"/>
    <mergeCell ref="Q11:Q12"/>
    <mergeCell ref="R11:R12"/>
    <mergeCell ref="U8:U10"/>
    <mergeCell ref="AC11:AC12"/>
    <mergeCell ref="AX11:AX12"/>
    <mergeCell ref="S11:S12"/>
    <mergeCell ref="T11:T12"/>
    <mergeCell ref="A8:A10"/>
    <mergeCell ref="B8:B10"/>
    <mergeCell ref="C8:C10"/>
    <mergeCell ref="D8:D10"/>
    <mergeCell ref="E8:E10"/>
    <mergeCell ref="J11:J12"/>
    <mergeCell ref="K11:K12"/>
    <mergeCell ref="L11:L12"/>
    <mergeCell ref="M11:M12"/>
    <mergeCell ref="K8:K10"/>
    <mergeCell ref="L8:L10"/>
    <mergeCell ref="M8:M10"/>
    <mergeCell ref="A11:A12"/>
    <mergeCell ref="B11:B12"/>
    <mergeCell ref="C11:C12"/>
    <mergeCell ref="D11:D12"/>
    <mergeCell ref="E11:E12"/>
    <mergeCell ref="F11:F12"/>
    <mergeCell ref="G11:G12"/>
    <mergeCell ref="H11:H12"/>
    <mergeCell ref="I11:I12"/>
    <mergeCell ref="F8:F10"/>
    <mergeCell ref="G8:G10"/>
    <mergeCell ref="H8:H10"/>
    <mergeCell ref="AV2:AX3"/>
    <mergeCell ref="AY2:AY3"/>
    <mergeCell ref="AN3:AO3"/>
    <mergeCell ref="AP3:AQ3"/>
    <mergeCell ref="AS3:AT3"/>
    <mergeCell ref="AK2:AU2"/>
    <mergeCell ref="I8:I10"/>
    <mergeCell ref="J8:J10"/>
    <mergeCell ref="P8:P10"/>
    <mergeCell ref="T8:T10"/>
    <mergeCell ref="R8:R10"/>
    <mergeCell ref="S8:S10"/>
    <mergeCell ref="Q8:Q10"/>
    <mergeCell ref="N8:N10"/>
    <mergeCell ref="O8:O10"/>
    <mergeCell ref="O4:O7"/>
    <mergeCell ref="BE2:BE3"/>
    <mergeCell ref="U4:U7"/>
    <mergeCell ref="AX4:AX7"/>
    <mergeCell ref="AY4:AY7"/>
    <mergeCell ref="V4:V7"/>
    <mergeCell ref="W4:W7"/>
    <mergeCell ref="Y4:Y7"/>
    <mergeCell ref="Z4:Z7"/>
    <mergeCell ref="AA4:AA7"/>
    <mergeCell ref="AB4:AB7"/>
    <mergeCell ref="AC4:AC7"/>
    <mergeCell ref="X4:X7"/>
    <mergeCell ref="U1:AC2"/>
    <mergeCell ref="AD1:AU1"/>
    <mergeCell ref="AW1:AY1"/>
    <mergeCell ref="AZ1:BK1"/>
    <mergeCell ref="BF2:BK2"/>
    <mergeCell ref="AD2:AD3"/>
    <mergeCell ref="BB2:BB3"/>
    <mergeCell ref="AZ2:BA3"/>
    <mergeCell ref="BC2:BC3"/>
    <mergeCell ref="AL3:AM3"/>
    <mergeCell ref="BD2:BD3"/>
    <mergeCell ref="AJ2:AJ3"/>
    <mergeCell ref="G4:G7"/>
    <mergeCell ref="H4:H7"/>
    <mergeCell ref="I4:I7"/>
    <mergeCell ref="J4:J7"/>
    <mergeCell ref="K4:K7"/>
    <mergeCell ref="L4:L7"/>
    <mergeCell ref="AE2:AE3"/>
    <mergeCell ref="AF2:AI2"/>
    <mergeCell ref="G3:H3"/>
    <mergeCell ref="T4:T7"/>
    <mergeCell ref="P4:P7"/>
    <mergeCell ref="Q4:Q7"/>
    <mergeCell ref="S4:S7"/>
    <mergeCell ref="R4:R7"/>
    <mergeCell ref="A1:T2"/>
    <mergeCell ref="A4:A7"/>
    <mergeCell ref="B4:B7"/>
    <mergeCell ref="C4:C7"/>
    <mergeCell ref="D4:D7"/>
    <mergeCell ref="E4:E7"/>
    <mergeCell ref="F4:F7"/>
    <mergeCell ref="M4:M7"/>
    <mergeCell ref="N4:N7"/>
  </mergeCells>
  <conditionalFormatting sqref="AK4:AL7">
    <cfRule type="containsText" dxfId="9819" priority="380" operator="containsText" text="BAJA">
      <formula>NOT(ISERROR(SEARCH("BAJA",AK4)))</formula>
    </cfRule>
    <cfRule type="containsText" dxfId="9818" priority="381" operator="containsText" text="MEDIA">
      <formula>NOT(ISERROR(SEARCH("MEDIA",AK4)))</formula>
    </cfRule>
    <cfRule type="containsText" dxfId="9817" priority="382" operator="containsText" text="ALTA">
      <formula>NOT(ISERROR(SEARCH("ALTA",AK4)))</formula>
    </cfRule>
  </conditionalFormatting>
  <conditionalFormatting sqref="AS4">
    <cfRule type="containsText" dxfId="9816" priority="383" operator="containsText" text="BAJA">
      <formula>NOT(ISERROR(SEARCH("BAJA",AS4)))</formula>
    </cfRule>
    <cfRule type="containsText" dxfId="9815" priority="384" operator="containsText" text="MEDIA">
      <formula>NOT(ISERROR(SEARCH("MEDIA",AS4)))</formula>
    </cfRule>
    <cfRule type="containsText" dxfId="9814" priority="385" operator="containsText" text="ALTA">
      <formula>NOT(ISERROR(SEARCH("ALTA",AS4)))</formula>
    </cfRule>
  </conditionalFormatting>
  <conditionalFormatting sqref="AY4">
    <cfRule type="cellIs" dxfId="9813" priority="334" operator="equal">
      <formula>100%</formula>
    </cfRule>
    <cfRule type="cellIs" dxfId="9812" priority="335" operator="equal">
      <formula>80%</formula>
    </cfRule>
    <cfRule type="cellIs" dxfId="9811" priority="336" operator="equal">
      <formula>60%</formula>
    </cfRule>
    <cfRule type="cellIs" dxfId="9810" priority="337" operator="equal">
      <formula>40%</formula>
    </cfRule>
    <cfRule type="cellIs" dxfId="9809" priority="338" operator="equal">
      <formula>0.2</formula>
    </cfRule>
    <cfRule type="containsText" dxfId="9808" priority="352" operator="containsText" text="Extremo">
      <formula>NOT(ISERROR(SEARCH("Extremo",AY4)))</formula>
    </cfRule>
    <cfRule type="containsText" dxfId="9807" priority="353" operator="containsText" text="Alto">
      <formula>NOT(ISERROR(SEARCH("Alto",AY4)))</formula>
    </cfRule>
    <cfRule type="containsText" dxfId="9806" priority="354" operator="containsText" text="Bajo">
      <formula>NOT(ISERROR(SEARCH("Bajo",AY4)))</formula>
    </cfRule>
    <cfRule type="containsText" dxfId="9805" priority="365" operator="containsText" text="Catastrófico">
      <formula>NOT(ISERROR(SEARCH("Catastrófico",AY4)))</formula>
    </cfRule>
    <cfRule type="containsText" dxfId="9804" priority="366" operator="containsText" text="Mayor">
      <formula>NOT(ISERROR(SEARCH("Mayor",AY4)))</formula>
    </cfRule>
    <cfRule type="containsText" dxfId="9803" priority="367" operator="containsText" text="Moderado">
      <formula>NOT(ISERROR(SEARCH("Moderado",AY4)))</formula>
    </cfRule>
    <cfRule type="containsText" dxfId="9802" priority="368" operator="containsText" text="Menor">
      <formula>NOT(ISERROR(SEARCH("Menor",AY4)))</formula>
    </cfRule>
    <cfRule type="containsText" dxfId="9801" priority="369" operator="containsText" text="Leve">
      <formula>NOT(ISERROR(SEARCH("Leve",AY4)))</formula>
    </cfRule>
    <cfRule type="containsText" dxfId="9800" priority="375" operator="containsText" text="Muy a">
      <formula>NOT(ISERROR(SEARCH("Muy a",AY4)))</formula>
    </cfRule>
    <cfRule type="containsText" dxfId="9799" priority="376" operator="containsText" text="Muy b">
      <formula>NOT(ISERROR(SEARCH("Muy b",AY4)))</formula>
    </cfRule>
    <cfRule type="containsText" dxfId="9798" priority="377" operator="containsText" text="Baja">
      <formula>NOT(ISERROR(SEARCH("Baja",AY4)))</formula>
    </cfRule>
    <cfRule type="containsText" dxfId="9797" priority="378" operator="containsText" text="Media">
      <formula>NOT(ISERROR(SEARCH("Media",AY4)))</formula>
    </cfRule>
    <cfRule type="containsText" dxfId="9796" priority="379" operator="containsText" text="Alta">
      <formula>NOT(ISERROR(SEARCH("Alta",AY4)))</formula>
    </cfRule>
  </conditionalFormatting>
  <conditionalFormatting sqref="V4">
    <cfRule type="containsText" dxfId="9795" priority="370" operator="containsText" text="Muy a">
      <formula>NOT(ISERROR(SEARCH("Muy a",V4)))</formula>
    </cfRule>
    <cfRule type="containsText" dxfId="9794" priority="371" operator="containsText" text="Muy b">
      <formula>NOT(ISERROR(SEARCH("Muy b",V4)))</formula>
    </cfRule>
    <cfRule type="containsText" dxfId="9793" priority="372" operator="containsText" text="Baja">
      <formula>NOT(ISERROR(SEARCH("Baja",V4)))</formula>
    </cfRule>
    <cfRule type="containsText" dxfId="9792" priority="373" operator="containsText" text="Media">
      <formula>NOT(ISERROR(SEARCH("Media",V4)))</formula>
    </cfRule>
    <cfRule type="containsText" dxfId="9791" priority="374" operator="containsText" text="Alta">
      <formula>NOT(ISERROR(SEARCH("Alta",V4)))</formula>
    </cfRule>
  </conditionalFormatting>
  <conditionalFormatting sqref="Y4">
    <cfRule type="containsText" dxfId="9790" priority="355" operator="containsText" text="Catastrófico">
      <formula>NOT(ISERROR(SEARCH("Catastrófico",Y4)))</formula>
    </cfRule>
    <cfRule type="containsText" dxfId="9789" priority="356" operator="containsText" text="Mayor">
      <formula>NOT(ISERROR(SEARCH("Mayor",Y4)))</formula>
    </cfRule>
    <cfRule type="containsText" dxfId="9788" priority="357" operator="containsText" text="Moderado">
      <formula>NOT(ISERROR(SEARCH("Moderado",Y4)))</formula>
    </cfRule>
    <cfRule type="containsText" dxfId="9787" priority="358" operator="containsText" text="Menor">
      <formula>NOT(ISERROR(SEARCH("Menor",Y4)))</formula>
    </cfRule>
    <cfRule type="containsText" dxfId="9786" priority="359" operator="containsText" text="Leve">
      <formula>NOT(ISERROR(SEARCH("Leve",Y4)))</formula>
    </cfRule>
    <cfRule type="containsText" dxfId="9785" priority="360" operator="containsText" text="Muy a">
      <formula>NOT(ISERROR(SEARCH("Muy a",Y4)))</formula>
    </cfRule>
    <cfRule type="containsText" dxfId="9784" priority="361" operator="containsText" text="Muy b">
      <formula>NOT(ISERROR(SEARCH("Muy b",Y4)))</formula>
    </cfRule>
    <cfRule type="containsText" dxfId="9783" priority="362" operator="containsText" text="Baja">
      <formula>NOT(ISERROR(SEARCH("Baja",Y4)))</formula>
    </cfRule>
    <cfRule type="containsText" dxfId="9782" priority="363" operator="containsText" text="Media">
      <formula>NOT(ISERROR(SEARCH("Media",Y4)))</formula>
    </cfRule>
    <cfRule type="containsText" dxfId="9781" priority="364" operator="containsText" text="Alta">
      <formula>NOT(ISERROR(SEARCH("Alta",Y4)))</formula>
    </cfRule>
  </conditionalFormatting>
  <conditionalFormatting sqref="AA4">
    <cfRule type="containsText" dxfId="9780" priority="339" operator="containsText" text="Extremo">
      <formula>NOT(ISERROR(SEARCH("Extremo",AA4)))</formula>
    </cfRule>
    <cfRule type="containsText" dxfId="9779" priority="340" operator="containsText" text="Alto">
      <formula>NOT(ISERROR(SEARCH("Alto",AA4)))</formula>
    </cfRule>
    <cfRule type="containsText" dxfId="9778" priority="341" operator="containsText" text="Bajo">
      <formula>NOT(ISERROR(SEARCH("Bajo",AA4)))</formula>
    </cfRule>
    <cfRule type="containsText" dxfId="9777" priority="342" operator="containsText" text="Catastrófico">
      <formula>NOT(ISERROR(SEARCH("Catastrófico",AA4)))</formula>
    </cfRule>
    <cfRule type="containsText" dxfId="9776" priority="343" operator="containsText" text="Mayor">
      <formula>NOT(ISERROR(SEARCH("Mayor",AA4)))</formula>
    </cfRule>
    <cfRule type="containsText" dxfId="9775" priority="344" operator="containsText" text="Moderado">
      <formula>NOT(ISERROR(SEARCH("Moderado",AA4)))</formula>
    </cfRule>
    <cfRule type="containsText" dxfId="9774" priority="345" operator="containsText" text="Menor">
      <formula>NOT(ISERROR(SEARCH("Menor",AA4)))</formula>
    </cfRule>
    <cfRule type="containsText" dxfId="9773" priority="346" operator="containsText" text="Leve">
      <formula>NOT(ISERROR(SEARCH("Leve",AA4)))</formula>
    </cfRule>
    <cfRule type="containsText" dxfId="9772" priority="347" operator="containsText" text="Muy a">
      <formula>NOT(ISERROR(SEARCH("Muy a",AA4)))</formula>
    </cfRule>
    <cfRule type="containsText" dxfId="9771" priority="348" operator="containsText" text="Muy b">
      <formula>NOT(ISERROR(SEARCH("Muy b",AA4)))</formula>
    </cfRule>
    <cfRule type="containsText" dxfId="9770" priority="349" operator="containsText" text="Baja">
      <formula>NOT(ISERROR(SEARCH("Baja",AA4)))</formula>
    </cfRule>
    <cfRule type="containsText" dxfId="9769" priority="350" operator="containsText" text="Media">
      <formula>NOT(ISERROR(SEARCH("Media",AA4)))</formula>
    </cfRule>
    <cfRule type="containsText" dxfId="9768" priority="351" operator="containsText" text="Alta">
      <formula>NOT(ISERROR(SEARCH("Alta",AA4)))</formula>
    </cfRule>
  </conditionalFormatting>
  <conditionalFormatting sqref="Z4">
    <cfRule type="cellIs" dxfId="9767" priority="316" operator="equal">
      <formula>100%</formula>
    </cfRule>
    <cfRule type="cellIs" dxfId="9766" priority="317" operator="equal">
      <formula>80%</formula>
    </cfRule>
    <cfRule type="cellIs" dxfId="9765" priority="318" operator="equal">
      <formula>60%</formula>
    </cfRule>
    <cfRule type="cellIs" dxfId="9764" priority="319" operator="equal">
      <formula>40%</formula>
    </cfRule>
    <cfRule type="cellIs" dxfId="9763" priority="320" operator="equal">
      <formula>0.2</formula>
    </cfRule>
    <cfRule type="containsText" dxfId="9762" priority="321" operator="containsText" text="Extremo">
      <formula>NOT(ISERROR(SEARCH("Extremo",Z4)))</formula>
    </cfRule>
    <cfRule type="containsText" dxfId="9761" priority="322" operator="containsText" text="Alto">
      <formula>NOT(ISERROR(SEARCH("Alto",Z4)))</formula>
    </cfRule>
    <cfRule type="containsText" dxfId="9760" priority="323" operator="containsText" text="Bajo">
      <formula>NOT(ISERROR(SEARCH("Bajo",Z4)))</formula>
    </cfRule>
    <cfRule type="containsText" dxfId="9759" priority="324" operator="containsText" text="Catastrófico">
      <formula>NOT(ISERROR(SEARCH("Catastrófico",Z4)))</formula>
    </cfRule>
    <cfRule type="containsText" dxfId="9758" priority="325" operator="containsText" text="Mayor">
      <formula>NOT(ISERROR(SEARCH("Mayor",Z4)))</formula>
    </cfRule>
    <cfRule type="containsText" dxfId="9757" priority="326" operator="containsText" text="Moderado">
      <formula>NOT(ISERROR(SEARCH("Moderado",Z4)))</formula>
    </cfRule>
    <cfRule type="containsText" dxfId="9756" priority="327" operator="containsText" text="Menor">
      <formula>NOT(ISERROR(SEARCH("Menor",Z4)))</formula>
    </cfRule>
    <cfRule type="containsText" dxfId="9755" priority="328" operator="containsText" text="Leve">
      <formula>NOT(ISERROR(SEARCH("Leve",Z4)))</formula>
    </cfRule>
    <cfRule type="containsText" dxfId="9754" priority="329" operator="containsText" text="Muy a">
      <formula>NOT(ISERROR(SEARCH("Muy a",Z4)))</formula>
    </cfRule>
    <cfRule type="containsText" dxfId="9753" priority="330" operator="containsText" text="Muy b">
      <formula>NOT(ISERROR(SEARCH("Muy b",Z4)))</formula>
    </cfRule>
    <cfRule type="containsText" dxfId="9752" priority="331" operator="containsText" text="Baja">
      <formula>NOT(ISERROR(SEARCH("Baja",Z4)))</formula>
    </cfRule>
    <cfRule type="containsText" dxfId="9751" priority="332" operator="containsText" text="Media">
      <formula>NOT(ISERROR(SEARCH("Media",Z4)))</formula>
    </cfRule>
    <cfRule type="containsText" dxfId="9750" priority="333" operator="containsText" text="Alta">
      <formula>NOT(ISERROR(SEARCH("Alta",Z4)))</formula>
    </cfRule>
  </conditionalFormatting>
  <conditionalFormatting sqref="W4:X4">
    <cfRule type="cellIs" dxfId="9749" priority="298" operator="equal">
      <formula>100%</formula>
    </cfRule>
    <cfRule type="cellIs" dxfId="9748" priority="299" operator="equal">
      <formula>80%</formula>
    </cfRule>
    <cfRule type="cellIs" dxfId="9747" priority="300" operator="equal">
      <formula>60%</formula>
    </cfRule>
    <cfRule type="cellIs" dxfId="9746" priority="301" operator="equal">
      <formula>40%</formula>
    </cfRule>
    <cfRule type="cellIs" dxfId="9745" priority="302" operator="equal">
      <formula>0.2</formula>
    </cfRule>
    <cfRule type="containsText" dxfId="9744" priority="303" operator="containsText" text="Extremo">
      <formula>NOT(ISERROR(SEARCH("Extremo",W4)))</formula>
    </cfRule>
    <cfRule type="containsText" dxfId="9743" priority="304" operator="containsText" text="Alto">
      <formula>NOT(ISERROR(SEARCH("Alto",W4)))</formula>
    </cfRule>
    <cfRule type="containsText" dxfId="9742" priority="305" operator="containsText" text="Bajo">
      <formula>NOT(ISERROR(SEARCH("Bajo",W4)))</formula>
    </cfRule>
    <cfRule type="containsText" dxfId="9741" priority="306" operator="containsText" text="Catastrófico">
      <formula>NOT(ISERROR(SEARCH("Catastrófico",W4)))</formula>
    </cfRule>
    <cfRule type="containsText" dxfId="9740" priority="307" operator="containsText" text="Mayor">
      <formula>NOT(ISERROR(SEARCH("Mayor",W4)))</formula>
    </cfRule>
    <cfRule type="containsText" dxfId="9739" priority="308" operator="containsText" text="Moderado">
      <formula>NOT(ISERROR(SEARCH("Moderado",W4)))</formula>
    </cfRule>
    <cfRule type="containsText" dxfId="9738" priority="309" operator="containsText" text="Menor">
      <formula>NOT(ISERROR(SEARCH("Menor",W4)))</formula>
    </cfRule>
    <cfRule type="containsText" dxfId="9737" priority="310" operator="containsText" text="Leve">
      <formula>NOT(ISERROR(SEARCH("Leve",W4)))</formula>
    </cfRule>
    <cfRule type="containsText" dxfId="9736" priority="311" operator="containsText" text="Muy a">
      <formula>NOT(ISERROR(SEARCH("Muy a",W4)))</formula>
    </cfRule>
    <cfRule type="containsText" dxfId="9735" priority="312" operator="containsText" text="Muy b">
      <formula>NOT(ISERROR(SEARCH("Muy b",W4)))</formula>
    </cfRule>
    <cfRule type="containsText" dxfId="9734" priority="313" operator="containsText" text="Baja">
      <formula>NOT(ISERROR(SEARCH("Baja",W4)))</formula>
    </cfRule>
    <cfRule type="containsText" dxfId="9733" priority="314" operator="containsText" text="Media">
      <formula>NOT(ISERROR(SEARCH("Media",W4)))</formula>
    </cfRule>
    <cfRule type="containsText" dxfId="9732" priority="315" operator="containsText" text="Alta">
      <formula>NOT(ISERROR(SEARCH("Alta",W4)))</formula>
    </cfRule>
  </conditionalFormatting>
  <conditionalFormatting sqref="AB4">
    <cfRule type="cellIs" dxfId="9731" priority="281" operator="equal">
      <formula>100%</formula>
    </cfRule>
    <cfRule type="cellIs" dxfId="9730" priority="282" operator="equal">
      <formula>75%</formula>
    </cfRule>
    <cfRule type="cellIs" dxfId="9729" priority="283" operator="equal">
      <formula>50%</formula>
    </cfRule>
    <cfRule type="cellIs" dxfId="9728" priority="284" operator="equal">
      <formula>25%</formula>
    </cfRule>
    <cfRule type="containsText" dxfId="9727" priority="285" operator="containsText" text="Extremo">
      <formula>NOT(ISERROR(SEARCH("Extremo",AB4)))</formula>
    </cfRule>
    <cfRule type="containsText" dxfId="9726" priority="286" operator="containsText" text="Alto">
      <formula>NOT(ISERROR(SEARCH("Alto",AB4)))</formula>
    </cfRule>
    <cfRule type="containsText" dxfId="9725" priority="287" operator="containsText" text="Bajo">
      <formula>NOT(ISERROR(SEARCH("Bajo",AB4)))</formula>
    </cfRule>
    <cfRule type="containsText" dxfId="9724" priority="288" operator="containsText" text="Catastrófico">
      <formula>NOT(ISERROR(SEARCH("Catastrófico",AB4)))</formula>
    </cfRule>
    <cfRule type="containsText" dxfId="9723" priority="289" operator="containsText" text="Mayor">
      <formula>NOT(ISERROR(SEARCH("Mayor",AB4)))</formula>
    </cfRule>
    <cfRule type="containsText" dxfId="9722" priority="290" operator="containsText" text="Moderado">
      <formula>NOT(ISERROR(SEARCH("Moderado",AB4)))</formula>
    </cfRule>
    <cfRule type="containsText" dxfId="9721" priority="291" operator="containsText" text="Menor">
      <formula>NOT(ISERROR(SEARCH("Menor",AB4)))</formula>
    </cfRule>
    <cfRule type="containsText" dxfId="9720" priority="292" operator="containsText" text="Leve">
      <formula>NOT(ISERROR(SEARCH("Leve",AB4)))</formula>
    </cfRule>
    <cfRule type="containsText" dxfId="9719" priority="293" operator="containsText" text="Muy a">
      <formula>NOT(ISERROR(SEARCH("Muy a",AB4)))</formula>
    </cfRule>
    <cfRule type="containsText" dxfId="9718" priority="294" operator="containsText" text="Muy b">
      <formula>NOT(ISERROR(SEARCH("Muy b",AB4)))</formula>
    </cfRule>
    <cfRule type="containsText" dxfId="9717" priority="295" operator="containsText" text="Baja">
      <formula>NOT(ISERROR(SEARCH("Baja",AB4)))</formula>
    </cfRule>
    <cfRule type="containsText" dxfId="9716" priority="296" operator="containsText" text="Media">
      <formula>NOT(ISERROR(SEARCH("Media",AB4)))</formula>
    </cfRule>
    <cfRule type="containsText" dxfId="9715" priority="297" operator="containsText" text="Alta">
      <formula>NOT(ISERROR(SEARCH("Alta",AB4)))</formula>
    </cfRule>
  </conditionalFormatting>
  <conditionalFormatting sqref="AV4">
    <cfRule type="containsText" dxfId="9714" priority="278" operator="containsText" text="BAJA">
      <formula>NOT(ISERROR(SEARCH("BAJA",AV4)))</formula>
    </cfRule>
    <cfRule type="containsText" dxfId="9713" priority="279" operator="containsText" text="MEDIA">
      <formula>NOT(ISERROR(SEARCH("MEDIA",AV4)))</formula>
    </cfRule>
    <cfRule type="containsText" dxfId="9712" priority="280" operator="containsText" text="ALTA">
      <formula>NOT(ISERROR(SEARCH("ALTA",AV4)))</formula>
    </cfRule>
  </conditionalFormatting>
  <conditionalFormatting sqref="AV5:AV7">
    <cfRule type="containsText" dxfId="9711" priority="275" operator="containsText" text="BAJA">
      <formula>NOT(ISERROR(SEARCH("BAJA",AV5)))</formula>
    </cfRule>
    <cfRule type="containsText" dxfId="9710" priority="276" operator="containsText" text="MEDIA">
      <formula>NOT(ISERROR(SEARCH("MEDIA",AV5)))</formula>
    </cfRule>
    <cfRule type="containsText" dxfId="9709" priority="277" operator="containsText" text="ALTA">
      <formula>NOT(ISERROR(SEARCH("ALTA",AV5)))</formula>
    </cfRule>
  </conditionalFormatting>
  <conditionalFormatting sqref="AX4">
    <cfRule type="cellIs" dxfId="9708" priority="257" operator="equal">
      <formula>100%</formula>
    </cfRule>
    <cfRule type="cellIs" dxfId="9707" priority="258" operator="equal">
      <formula>80%</formula>
    </cfRule>
    <cfRule type="cellIs" dxfId="9706" priority="259" operator="equal">
      <formula>60%</formula>
    </cfRule>
    <cfRule type="cellIs" dxfId="9705" priority="260" operator="equal">
      <formula>40%</formula>
    </cfRule>
    <cfRule type="cellIs" dxfId="9704" priority="261" operator="equal">
      <formula>0.2</formula>
    </cfRule>
    <cfRule type="containsText" dxfId="9703" priority="262" operator="containsText" text="Extremo">
      <formula>NOT(ISERROR(SEARCH("Extremo",AX4)))</formula>
    </cfRule>
    <cfRule type="containsText" dxfId="9702" priority="263" operator="containsText" text="Alto">
      <formula>NOT(ISERROR(SEARCH("Alto",AX4)))</formula>
    </cfRule>
    <cfRule type="containsText" dxfId="9701" priority="264" operator="containsText" text="Bajo">
      <formula>NOT(ISERROR(SEARCH("Bajo",AX4)))</formula>
    </cfRule>
    <cfRule type="containsText" dxfId="9700" priority="265" operator="containsText" text="Catastrófico">
      <formula>NOT(ISERROR(SEARCH("Catastrófico",AX4)))</formula>
    </cfRule>
    <cfRule type="containsText" dxfId="9699" priority="266" operator="containsText" text="Mayor">
      <formula>NOT(ISERROR(SEARCH("Mayor",AX4)))</formula>
    </cfRule>
    <cfRule type="containsText" dxfId="9698" priority="267" operator="containsText" text="Moderado">
      <formula>NOT(ISERROR(SEARCH("Moderado",AX4)))</formula>
    </cfRule>
    <cfRule type="containsText" dxfId="9697" priority="268" operator="containsText" text="Menor">
      <formula>NOT(ISERROR(SEARCH("Menor",AX4)))</formula>
    </cfRule>
    <cfRule type="containsText" dxfId="9696" priority="269" operator="containsText" text="Leve">
      <formula>NOT(ISERROR(SEARCH("Leve",AX4)))</formula>
    </cfRule>
    <cfRule type="containsText" dxfId="9695" priority="270" operator="containsText" text="Muy a">
      <formula>NOT(ISERROR(SEARCH("Muy a",AX4)))</formula>
    </cfRule>
    <cfRule type="containsText" dxfId="9694" priority="271" operator="containsText" text="Muy b">
      <formula>NOT(ISERROR(SEARCH("Muy b",AX4)))</formula>
    </cfRule>
    <cfRule type="containsText" dxfId="9693" priority="272" operator="containsText" text="Baja">
      <formula>NOT(ISERROR(SEARCH("Baja",AX4)))</formula>
    </cfRule>
    <cfRule type="containsText" dxfId="9692" priority="273" operator="containsText" text="Media">
      <formula>NOT(ISERROR(SEARCH("Media",AX4)))</formula>
    </cfRule>
    <cfRule type="containsText" dxfId="9691" priority="274" operator="containsText" text="Alta">
      <formula>NOT(ISERROR(SEARCH("Alta",AX4)))</formula>
    </cfRule>
  </conditionalFormatting>
  <conditionalFormatting sqref="AW4">
    <cfRule type="cellIs" dxfId="9690" priority="250" operator="greaterThan">
      <formula>75%</formula>
    </cfRule>
    <cfRule type="cellIs" dxfId="9689" priority="251" operator="between">
      <formula>51%</formula>
      <formula>75%</formula>
    </cfRule>
    <cfRule type="cellIs" dxfId="9688" priority="252" operator="between">
      <formula>26%</formula>
      <formula>50%</formula>
    </cfRule>
    <cfRule type="cellIs" dxfId="9687" priority="253" operator="between">
      <formula>0%</formula>
      <formula>25%</formula>
    </cfRule>
    <cfRule type="containsText" dxfId="9686" priority="254" operator="containsText" text="BAJA">
      <formula>NOT(ISERROR(SEARCH("BAJA",AW4)))</formula>
    </cfRule>
    <cfRule type="containsText" dxfId="9685" priority="255" operator="containsText" text="MEDIA">
      <formula>NOT(ISERROR(SEARCH("MEDIA",AW4)))</formula>
    </cfRule>
    <cfRule type="containsText" dxfId="9684" priority="256" operator="containsText" text="ALTA">
      <formula>NOT(ISERROR(SEARCH("ALTA",AW4)))</formula>
    </cfRule>
  </conditionalFormatting>
  <conditionalFormatting sqref="AW5:AW7">
    <cfRule type="cellIs" dxfId="9683" priority="243" operator="greaterThan">
      <formula>75%</formula>
    </cfRule>
    <cfRule type="cellIs" dxfId="9682" priority="244" operator="between">
      <formula>51%</formula>
      <formula>75%</formula>
    </cfRule>
    <cfRule type="cellIs" dxfId="9681" priority="245" operator="between">
      <formula>26%</formula>
      <formula>50%</formula>
    </cfRule>
    <cfRule type="cellIs" dxfId="9680" priority="246" operator="between">
      <formula>0%</formula>
      <formula>25%</formula>
    </cfRule>
    <cfRule type="containsText" dxfId="9679" priority="247" operator="containsText" text="BAJA">
      <formula>NOT(ISERROR(SEARCH("BAJA",AW5)))</formula>
    </cfRule>
    <cfRule type="containsText" dxfId="9678" priority="248" operator="containsText" text="MEDIA">
      <formula>NOT(ISERROR(SEARCH("MEDIA",AW5)))</formula>
    </cfRule>
    <cfRule type="containsText" dxfId="9677" priority="249" operator="containsText" text="ALTA">
      <formula>NOT(ISERROR(SEARCH("ALTA",AW5)))</formula>
    </cfRule>
  </conditionalFormatting>
  <conditionalFormatting sqref="AE4">
    <cfRule type="containsText" dxfId="9676" priority="186" operator="containsText" text="BAJA">
      <formula>NOT(ISERROR(SEARCH("BAJA",AE4)))</formula>
    </cfRule>
    <cfRule type="containsText" dxfId="9675" priority="187" operator="containsText" text="MEDIA">
      <formula>NOT(ISERROR(SEARCH("MEDIA",AE4)))</formula>
    </cfRule>
    <cfRule type="containsText" dxfId="9674" priority="188" operator="containsText" text="ALTA">
      <formula>NOT(ISERROR(SEARCH("ALTA",AE4)))</formula>
    </cfRule>
  </conditionalFormatting>
  <conditionalFormatting sqref="AE5">
    <cfRule type="containsText" dxfId="9673" priority="183" operator="containsText" text="BAJA">
      <formula>NOT(ISERROR(SEARCH("BAJA",AE5)))</formula>
    </cfRule>
    <cfRule type="containsText" dxfId="9672" priority="184" operator="containsText" text="MEDIA">
      <formula>NOT(ISERROR(SEARCH("MEDIA",AE5)))</formula>
    </cfRule>
    <cfRule type="containsText" dxfId="9671" priority="185" operator="containsText" text="ALTA">
      <formula>NOT(ISERROR(SEARCH("ALTA",AE5)))</formula>
    </cfRule>
  </conditionalFormatting>
  <conditionalFormatting sqref="S4">
    <cfRule type="cellIs" dxfId="9670" priority="207" operator="equal">
      <formula>100%</formula>
    </cfRule>
    <cfRule type="cellIs" dxfId="9669" priority="208" operator="equal">
      <formula>80%</formula>
    </cfRule>
    <cfRule type="cellIs" dxfId="9668" priority="209" operator="equal">
      <formula>60%</formula>
    </cfRule>
    <cfRule type="cellIs" dxfId="9667" priority="210" operator="equal">
      <formula>40%</formula>
    </cfRule>
    <cfRule type="cellIs" dxfId="9666" priority="211" operator="equal">
      <formula>0.2</formula>
    </cfRule>
    <cfRule type="containsText" dxfId="9665" priority="212" operator="containsText" text="Extremo">
      <formula>NOT(ISERROR(SEARCH("Extremo",S4)))</formula>
    </cfRule>
    <cfRule type="containsText" dxfId="9664" priority="213" operator="containsText" text="Alto">
      <formula>NOT(ISERROR(SEARCH("Alto",S4)))</formula>
    </cfRule>
    <cfRule type="containsText" dxfId="9663" priority="214" operator="containsText" text="Bajo">
      <formula>NOT(ISERROR(SEARCH("Bajo",S4)))</formula>
    </cfRule>
    <cfRule type="containsText" dxfId="9662" priority="215" operator="containsText" text="Catastrófico">
      <formula>NOT(ISERROR(SEARCH("Catastrófico",S4)))</formula>
    </cfRule>
    <cfRule type="containsText" dxfId="9661" priority="216" operator="containsText" text="Mayor">
      <formula>NOT(ISERROR(SEARCH("Mayor",S4)))</formula>
    </cfRule>
    <cfRule type="containsText" dxfId="9660" priority="217" operator="containsText" text="Moderado">
      <formula>NOT(ISERROR(SEARCH("Moderado",S4)))</formula>
    </cfRule>
    <cfRule type="containsText" dxfId="9659" priority="218" operator="containsText" text="Menor">
      <formula>NOT(ISERROR(SEARCH("Menor",S4)))</formula>
    </cfRule>
    <cfRule type="containsText" dxfId="9658" priority="219" operator="containsText" text="Leve">
      <formula>NOT(ISERROR(SEARCH("Leve",S4)))</formula>
    </cfRule>
    <cfRule type="containsText" dxfId="9657" priority="220" operator="containsText" text="Muy a">
      <formula>NOT(ISERROR(SEARCH("Muy a",S4)))</formula>
    </cfRule>
    <cfRule type="containsText" dxfId="9656" priority="221" operator="containsText" text="Muy b">
      <formula>NOT(ISERROR(SEARCH("Muy b",S4)))</formula>
    </cfRule>
    <cfRule type="containsText" dxfId="9655" priority="222" operator="containsText" text="Baja">
      <formula>NOT(ISERROR(SEARCH("Baja",S4)))</formula>
    </cfRule>
    <cfRule type="containsText" dxfId="9654" priority="223" operator="containsText" text="Media">
      <formula>NOT(ISERROR(SEARCH("Media",S4)))</formula>
    </cfRule>
    <cfRule type="containsText" dxfId="9653" priority="224" operator="containsText" text="Alta">
      <formula>NOT(ISERROR(SEARCH("Alta",S4)))</formula>
    </cfRule>
  </conditionalFormatting>
  <conditionalFormatting sqref="T4">
    <cfRule type="cellIs" dxfId="9652" priority="189" operator="equal">
      <formula>100%</formula>
    </cfRule>
    <cfRule type="cellIs" dxfId="9651" priority="190" operator="equal">
      <formula>80%</formula>
    </cfRule>
    <cfRule type="cellIs" dxfId="9650" priority="191" operator="equal">
      <formula>60%</formula>
    </cfRule>
    <cfRule type="cellIs" dxfId="9649" priority="192" operator="equal">
      <formula>40%</formula>
    </cfRule>
    <cfRule type="cellIs" dxfId="9648" priority="193" operator="equal">
      <formula>0.2</formula>
    </cfRule>
    <cfRule type="containsText" dxfId="9647" priority="194" operator="containsText" text="Extremo">
      <formula>NOT(ISERROR(SEARCH("Extremo",T4)))</formula>
    </cfRule>
    <cfRule type="containsText" dxfId="9646" priority="195" operator="containsText" text="Alto">
      <formula>NOT(ISERROR(SEARCH("Alto",T4)))</formula>
    </cfRule>
    <cfRule type="containsText" dxfId="9645" priority="196" operator="containsText" text="Bajo">
      <formula>NOT(ISERROR(SEARCH("Bajo",T4)))</formula>
    </cfRule>
    <cfRule type="containsText" dxfId="9644" priority="197" operator="containsText" text="Catastrófico">
      <formula>NOT(ISERROR(SEARCH("Catastrófico",T4)))</formula>
    </cfRule>
    <cfRule type="containsText" dxfId="9643" priority="198" operator="containsText" text="Mayor">
      <formula>NOT(ISERROR(SEARCH("Mayor",T4)))</formula>
    </cfRule>
    <cfRule type="containsText" dxfId="9642" priority="199" operator="containsText" text="Moderado">
      <formula>NOT(ISERROR(SEARCH("Moderado",T4)))</formula>
    </cfRule>
    <cfRule type="containsText" dxfId="9641" priority="200" operator="containsText" text="Menor">
      <formula>NOT(ISERROR(SEARCH("Menor",T4)))</formula>
    </cfRule>
    <cfRule type="containsText" dxfId="9640" priority="201" operator="containsText" text="Leve">
      <formula>NOT(ISERROR(SEARCH("Leve",T4)))</formula>
    </cfRule>
    <cfRule type="containsText" dxfId="9639" priority="202" operator="containsText" text="Muy a">
      <formula>NOT(ISERROR(SEARCH("Muy a",T4)))</formula>
    </cfRule>
    <cfRule type="containsText" dxfId="9638" priority="203" operator="containsText" text="Muy b">
      <formula>NOT(ISERROR(SEARCH("Muy b",T4)))</formula>
    </cfRule>
    <cfRule type="containsText" dxfId="9637" priority="204" operator="containsText" text="Baja">
      <formula>NOT(ISERROR(SEARCH("Baja",T4)))</formula>
    </cfRule>
    <cfRule type="containsText" dxfId="9636" priority="205" operator="containsText" text="Media">
      <formula>NOT(ISERROR(SEARCH("Media",T4)))</formula>
    </cfRule>
    <cfRule type="containsText" dxfId="9635" priority="206" operator="containsText" text="Alta">
      <formula>NOT(ISERROR(SEARCH("Alta",T4)))</formula>
    </cfRule>
  </conditionalFormatting>
  <conditionalFormatting sqref="AD4">
    <cfRule type="containsText" dxfId="9634" priority="180" operator="containsText" text="BAJA">
      <formula>NOT(ISERROR(SEARCH("BAJA",AD4)))</formula>
    </cfRule>
    <cfRule type="containsText" dxfId="9633" priority="181" operator="containsText" text="MEDIA">
      <formula>NOT(ISERROR(SEARCH("MEDIA",AD4)))</formula>
    </cfRule>
    <cfRule type="containsText" dxfId="9632" priority="182" operator="containsText" text="ALTA">
      <formula>NOT(ISERROR(SEARCH("ALTA",AD4)))</formula>
    </cfRule>
  </conditionalFormatting>
  <conditionalFormatting sqref="AD7">
    <cfRule type="containsText" dxfId="9631" priority="177" operator="containsText" text="BAJA">
      <formula>NOT(ISERROR(SEARCH("BAJA",AD7)))</formula>
    </cfRule>
    <cfRule type="containsText" dxfId="9630" priority="178" operator="containsText" text="MEDIA">
      <formula>NOT(ISERROR(SEARCH("MEDIA",AD7)))</formula>
    </cfRule>
    <cfRule type="containsText" dxfId="9629" priority="179" operator="containsText" text="ALTA">
      <formula>NOT(ISERROR(SEARCH("ALTA",AD7)))</formula>
    </cfRule>
  </conditionalFormatting>
  <conditionalFormatting sqref="AM4">
    <cfRule type="containsText" dxfId="9628" priority="174" operator="containsText" text="BAJA">
      <formula>NOT(ISERROR(SEARCH("BAJA",AM4)))</formula>
    </cfRule>
    <cfRule type="containsText" dxfId="9627" priority="175" operator="containsText" text="MEDIA">
      <formula>NOT(ISERROR(SEARCH("MEDIA",AM4)))</formula>
    </cfRule>
    <cfRule type="containsText" dxfId="9626" priority="176" operator="containsText" text="ALTA">
      <formula>NOT(ISERROR(SEARCH("ALTA",AM4)))</formula>
    </cfRule>
  </conditionalFormatting>
  <conditionalFormatting sqref="AM5">
    <cfRule type="containsText" dxfId="9625" priority="171" operator="containsText" text="BAJA">
      <formula>NOT(ISERROR(SEARCH("BAJA",AM5)))</formula>
    </cfRule>
    <cfRule type="containsText" dxfId="9624" priority="172" operator="containsText" text="MEDIA">
      <formula>NOT(ISERROR(SEARCH("MEDIA",AM5)))</formula>
    </cfRule>
    <cfRule type="containsText" dxfId="9623" priority="173" operator="containsText" text="ALTA">
      <formula>NOT(ISERROR(SEARCH("ALTA",AM5)))</formula>
    </cfRule>
  </conditionalFormatting>
  <conditionalFormatting sqref="AO5">
    <cfRule type="containsText" dxfId="9622" priority="168" operator="containsText" text="BAJA">
      <formula>NOT(ISERROR(SEARCH("BAJA",AO5)))</formula>
    </cfRule>
    <cfRule type="containsText" dxfId="9621" priority="169" operator="containsText" text="MEDIA">
      <formula>NOT(ISERROR(SEARCH("MEDIA",AO5)))</formula>
    </cfRule>
    <cfRule type="containsText" dxfId="9620" priority="170" operator="containsText" text="ALTA">
      <formula>NOT(ISERROR(SEARCH("ALTA",AO5)))</formula>
    </cfRule>
  </conditionalFormatting>
  <conditionalFormatting sqref="AT4">
    <cfRule type="containsText" dxfId="9619" priority="159" operator="containsText" text="BAJA">
      <formula>NOT(ISERROR(SEARCH("BAJA",AT4)))</formula>
    </cfRule>
    <cfRule type="containsText" dxfId="9618" priority="160" operator="containsText" text="MEDIA">
      <formula>NOT(ISERROR(SEARCH("MEDIA",AT4)))</formula>
    </cfRule>
    <cfRule type="containsText" dxfId="9617" priority="161" operator="containsText" text="ALTA">
      <formula>NOT(ISERROR(SEARCH("ALTA",AT4)))</formula>
    </cfRule>
  </conditionalFormatting>
  <conditionalFormatting sqref="AT4">
    <cfRule type="containsText" dxfId="9616" priority="156" operator="containsText" text="BAJA">
      <formula>NOT(ISERROR(SEARCH("BAJA",AT4)))</formula>
    </cfRule>
    <cfRule type="containsText" dxfId="9615" priority="157" operator="containsText" text="MEDIA">
      <formula>NOT(ISERROR(SEARCH("MEDIA",AT4)))</formula>
    </cfRule>
    <cfRule type="containsText" dxfId="9614" priority="158" operator="containsText" text="ALTA">
      <formula>NOT(ISERROR(SEARCH("ALTA",AT4)))</formula>
    </cfRule>
  </conditionalFormatting>
  <conditionalFormatting sqref="AT6:AT7">
    <cfRule type="containsText" dxfId="9613" priority="153" operator="containsText" text="BAJA">
      <formula>NOT(ISERROR(SEARCH("BAJA",AT6)))</formula>
    </cfRule>
    <cfRule type="containsText" dxfId="9612" priority="154" operator="containsText" text="MEDIA">
      <formula>NOT(ISERROR(SEARCH("MEDIA",AT6)))</formula>
    </cfRule>
    <cfRule type="containsText" dxfId="9611" priority="155" operator="containsText" text="ALTA">
      <formula>NOT(ISERROR(SEARCH("ALTA",AT6)))</formula>
    </cfRule>
  </conditionalFormatting>
  <conditionalFormatting sqref="AT6:AT7">
    <cfRule type="containsText" dxfId="9610" priority="150" operator="containsText" text="BAJA">
      <formula>NOT(ISERROR(SEARCH("BAJA",AT6)))</formula>
    </cfRule>
    <cfRule type="containsText" dxfId="9609" priority="151" operator="containsText" text="MEDIA">
      <formula>NOT(ISERROR(SEARCH("MEDIA",AT6)))</formula>
    </cfRule>
    <cfRule type="containsText" dxfId="9608" priority="152" operator="containsText" text="ALTA">
      <formula>NOT(ISERROR(SEARCH("ALTA",AT6)))</formula>
    </cfRule>
  </conditionalFormatting>
  <conditionalFormatting sqref="AQ4">
    <cfRule type="containsText" dxfId="9607" priority="147" operator="containsText" text="BAJA">
      <formula>NOT(ISERROR(SEARCH("BAJA",AQ4)))</formula>
    </cfRule>
    <cfRule type="containsText" dxfId="9606" priority="148" operator="containsText" text="MEDIA">
      <formula>NOT(ISERROR(SEARCH("MEDIA",AQ4)))</formula>
    </cfRule>
    <cfRule type="containsText" dxfId="9605" priority="149" operator="containsText" text="ALTA">
      <formula>NOT(ISERROR(SEARCH("ALTA",AQ4)))</formula>
    </cfRule>
  </conditionalFormatting>
  <conditionalFormatting sqref="AQ5">
    <cfRule type="containsText" dxfId="9604" priority="144" operator="containsText" text="BAJA">
      <formula>NOT(ISERROR(SEARCH("BAJA",AQ5)))</formula>
    </cfRule>
    <cfRule type="containsText" dxfId="9603" priority="145" operator="containsText" text="MEDIA">
      <formula>NOT(ISERROR(SEARCH("MEDIA",AQ5)))</formula>
    </cfRule>
    <cfRule type="containsText" dxfId="9602" priority="146" operator="containsText" text="ALTA">
      <formula>NOT(ISERROR(SEARCH("ALTA",AQ5)))</formula>
    </cfRule>
  </conditionalFormatting>
  <conditionalFormatting sqref="AR4">
    <cfRule type="containsText" dxfId="9601" priority="141" operator="containsText" text="BAJA">
      <formula>NOT(ISERROR(SEARCH("BAJA",AR4)))</formula>
    </cfRule>
    <cfRule type="containsText" dxfId="9600" priority="142" operator="containsText" text="MEDIA">
      <formula>NOT(ISERROR(SEARCH("MEDIA",AR4)))</formula>
    </cfRule>
    <cfRule type="containsText" dxfId="9599" priority="143" operator="containsText" text="ALTA">
      <formula>NOT(ISERROR(SEARCH("ALTA",AR4)))</formula>
    </cfRule>
  </conditionalFormatting>
  <conditionalFormatting sqref="AR5">
    <cfRule type="containsText" dxfId="9598" priority="138" operator="containsText" text="BAJA">
      <formula>NOT(ISERROR(SEARCH("BAJA",AR5)))</formula>
    </cfRule>
    <cfRule type="containsText" dxfId="9597" priority="139" operator="containsText" text="MEDIA">
      <formula>NOT(ISERROR(SEARCH("MEDIA",AR5)))</formula>
    </cfRule>
    <cfRule type="containsText" dxfId="9596" priority="140" operator="containsText" text="ALTA">
      <formula>NOT(ISERROR(SEARCH("ALTA",AR5)))</formula>
    </cfRule>
  </conditionalFormatting>
  <conditionalFormatting sqref="BA7">
    <cfRule type="containsText" dxfId="9595" priority="135" operator="containsText" text="BAJA">
      <formula>NOT(ISERROR(SEARCH("BAJA",BA7)))</formula>
    </cfRule>
    <cfRule type="containsText" dxfId="9594" priority="136" operator="containsText" text="MEDIA">
      <formula>NOT(ISERROR(SEARCH("MEDIA",BA7)))</formula>
    </cfRule>
    <cfRule type="containsText" dxfId="9593" priority="137" operator="containsText" text="ALTA">
      <formula>NOT(ISERROR(SEARCH("ALTA",BA7)))</formula>
    </cfRule>
  </conditionalFormatting>
  <conditionalFormatting sqref="U4">
    <cfRule type="cellIs" dxfId="9592" priority="81" operator="equal">
      <formula>100%</formula>
    </cfRule>
    <cfRule type="cellIs" dxfId="9591" priority="82" operator="equal">
      <formula>80%</formula>
    </cfRule>
    <cfRule type="cellIs" dxfId="9590" priority="83" operator="equal">
      <formula>60%</formula>
    </cfRule>
    <cfRule type="cellIs" dxfId="9589" priority="84" operator="equal">
      <formula>40%</formula>
    </cfRule>
    <cfRule type="cellIs" dxfId="9588" priority="85" operator="equal">
      <formula>0.2</formula>
    </cfRule>
    <cfRule type="containsText" dxfId="9587" priority="86" operator="containsText" text="Extremo">
      <formula>NOT(ISERROR(SEARCH("Extremo",U4)))</formula>
    </cfRule>
    <cfRule type="containsText" dxfId="9586" priority="87" operator="containsText" text="Alto">
      <formula>NOT(ISERROR(SEARCH("Alto",U4)))</formula>
    </cfRule>
    <cfRule type="containsText" dxfId="9585" priority="88" operator="containsText" text="Bajo">
      <formula>NOT(ISERROR(SEARCH("Bajo",U4)))</formula>
    </cfRule>
    <cfRule type="containsText" dxfId="9584" priority="89" operator="containsText" text="Catastrófico">
      <formula>NOT(ISERROR(SEARCH("Catastrófico",U4)))</formula>
    </cfRule>
    <cfRule type="containsText" dxfId="9583" priority="90" operator="containsText" text="Mayor">
      <formula>NOT(ISERROR(SEARCH("Mayor",U4)))</formula>
    </cfRule>
    <cfRule type="containsText" dxfId="9582" priority="91" operator="containsText" text="Moderado">
      <formula>NOT(ISERROR(SEARCH("Moderado",U4)))</formula>
    </cfRule>
    <cfRule type="containsText" dxfId="9581" priority="92" operator="containsText" text="Menor">
      <formula>NOT(ISERROR(SEARCH("Menor",U4)))</formula>
    </cfRule>
    <cfRule type="containsText" dxfId="9580" priority="93" operator="containsText" text="Leve">
      <formula>NOT(ISERROR(SEARCH("Leve",U4)))</formula>
    </cfRule>
    <cfRule type="containsText" dxfId="9579" priority="94" operator="containsText" text="Muy a">
      <formula>NOT(ISERROR(SEARCH("Muy a",U4)))</formula>
    </cfRule>
    <cfRule type="containsText" dxfId="9578" priority="95" operator="containsText" text="Muy b">
      <formula>NOT(ISERROR(SEARCH("Muy b",U4)))</formula>
    </cfRule>
    <cfRule type="containsText" dxfId="9577" priority="96" operator="containsText" text="Baja">
      <formula>NOT(ISERROR(SEARCH("Baja",U4)))</formula>
    </cfRule>
    <cfRule type="containsText" dxfId="9576" priority="97" operator="containsText" text="Media">
      <formula>NOT(ISERROR(SEARCH("Media",U4)))</formula>
    </cfRule>
    <cfRule type="containsText" dxfId="9575" priority="98" operator="containsText" text="Alta">
      <formula>NOT(ISERROR(SEARCH("Alta",U4)))</formula>
    </cfRule>
  </conditionalFormatting>
  <conditionalFormatting sqref="AO7">
    <cfRule type="containsText" dxfId="9574" priority="72" operator="containsText" text="BAJA">
      <formula>NOT(ISERROR(SEARCH("BAJA",AO7)))</formula>
    </cfRule>
    <cfRule type="containsText" dxfId="9573" priority="73" operator="containsText" text="MEDIA">
      <formula>NOT(ISERROR(SEARCH("MEDIA",AO7)))</formula>
    </cfRule>
    <cfRule type="containsText" dxfId="9572" priority="74" operator="containsText" text="ALTA">
      <formula>NOT(ISERROR(SEARCH("ALTA",AO7)))</formula>
    </cfRule>
  </conditionalFormatting>
  <conditionalFormatting sqref="AO6">
    <cfRule type="containsText" dxfId="9571" priority="69" operator="containsText" text="BAJA">
      <formula>NOT(ISERROR(SEARCH("BAJA",AO6)))</formula>
    </cfRule>
    <cfRule type="containsText" dxfId="9570" priority="70" operator="containsText" text="MEDIA">
      <formula>NOT(ISERROR(SEARCH("MEDIA",AO6)))</formula>
    </cfRule>
    <cfRule type="containsText" dxfId="9569" priority="71" operator="containsText" text="ALTA">
      <formula>NOT(ISERROR(SEARCH("ALTA",AO6)))</formula>
    </cfRule>
  </conditionalFormatting>
  <conditionalFormatting sqref="AT5">
    <cfRule type="containsText" dxfId="9568" priority="66" operator="containsText" text="BAJA">
      <formula>NOT(ISERROR(SEARCH("BAJA",AT5)))</formula>
    </cfRule>
    <cfRule type="containsText" dxfId="9567" priority="67" operator="containsText" text="MEDIA">
      <formula>NOT(ISERROR(SEARCH("MEDIA",AT5)))</formula>
    </cfRule>
    <cfRule type="containsText" dxfId="9566" priority="68" operator="containsText" text="ALTA">
      <formula>NOT(ISERROR(SEARCH("ALTA",AT5)))</formula>
    </cfRule>
  </conditionalFormatting>
  <conditionalFormatting sqref="AT5">
    <cfRule type="containsText" dxfId="9565" priority="63" operator="containsText" text="BAJA">
      <formula>NOT(ISERROR(SEARCH("BAJA",AT5)))</formula>
    </cfRule>
    <cfRule type="containsText" dxfId="9564" priority="64" operator="containsText" text="MEDIA">
      <formula>NOT(ISERROR(SEARCH("MEDIA",AT5)))</formula>
    </cfRule>
    <cfRule type="containsText" dxfId="9563" priority="65" operator="containsText" text="ALTA">
      <formula>NOT(ISERROR(SEARCH("ALTA",AT5)))</formula>
    </cfRule>
  </conditionalFormatting>
  <conditionalFormatting sqref="X8">
    <cfRule type="cellIs" dxfId="9562" priority="45" operator="equal">
      <formula>100%</formula>
    </cfRule>
    <cfRule type="cellIs" dxfId="9561" priority="46" operator="equal">
      <formula>80%</formula>
    </cfRule>
    <cfRule type="cellIs" dxfId="9560" priority="47" operator="equal">
      <formula>60%</formula>
    </cfRule>
    <cfRule type="cellIs" dxfId="9559" priority="48" operator="equal">
      <formula>40%</formula>
    </cfRule>
    <cfRule type="cellIs" dxfId="9558" priority="49" operator="equal">
      <formula>0.2</formula>
    </cfRule>
    <cfRule type="containsText" dxfId="9557" priority="50" operator="containsText" text="Extremo">
      <formula>NOT(ISERROR(SEARCH("Extremo",X8)))</formula>
    </cfRule>
    <cfRule type="containsText" dxfId="9556" priority="51" operator="containsText" text="Alto">
      <formula>NOT(ISERROR(SEARCH("Alto",X8)))</formula>
    </cfRule>
    <cfRule type="containsText" dxfId="9555" priority="52" operator="containsText" text="Bajo">
      <formula>NOT(ISERROR(SEARCH("Bajo",X8)))</formula>
    </cfRule>
    <cfRule type="containsText" dxfId="9554" priority="53" operator="containsText" text="Catastrófico">
      <formula>NOT(ISERROR(SEARCH("Catastrófico",X8)))</formula>
    </cfRule>
    <cfRule type="containsText" dxfId="9553" priority="54" operator="containsText" text="Mayor">
      <formula>NOT(ISERROR(SEARCH("Mayor",X8)))</formula>
    </cfRule>
    <cfRule type="containsText" dxfId="9552" priority="55" operator="containsText" text="Moderado">
      <formula>NOT(ISERROR(SEARCH("Moderado",X8)))</formula>
    </cfRule>
    <cfRule type="containsText" dxfId="9551" priority="56" operator="containsText" text="Menor">
      <formula>NOT(ISERROR(SEARCH("Menor",X8)))</formula>
    </cfRule>
    <cfRule type="containsText" dxfId="9550" priority="57" operator="containsText" text="Leve">
      <formula>NOT(ISERROR(SEARCH("Leve",X8)))</formula>
    </cfRule>
    <cfRule type="containsText" dxfId="9549" priority="58" operator="containsText" text="Muy a">
      <formula>NOT(ISERROR(SEARCH("Muy a",X8)))</formula>
    </cfRule>
    <cfRule type="containsText" dxfId="9548" priority="59" operator="containsText" text="Muy b">
      <formula>NOT(ISERROR(SEARCH("Muy b",X8)))</formula>
    </cfRule>
    <cfRule type="containsText" dxfId="9547" priority="60" operator="containsText" text="Baja">
      <formula>NOT(ISERROR(SEARCH("Baja",X8)))</formula>
    </cfRule>
    <cfRule type="containsText" dxfId="9546" priority="61" operator="containsText" text="Media">
      <formula>NOT(ISERROR(SEARCH("Media",X8)))</formula>
    </cfRule>
    <cfRule type="containsText" dxfId="9545" priority="62" operator="containsText" text="Alta">
      <formula>NOT(ISERROR(SEARCH("Alta",X8)))</formula>
    </cfRule>
  </conditionalFormatting>
  <conditionalFormatting sqref="AA8">
    <cfRule type="containsText" dxfId="9544" priority="32" operator="containsText" text="Extremo">
      <formula>NOT(ISERROR(SEARCH("Extremo",AA8)))</formula>
    </cfRule>
    <cfRule type="containsText" dxfId="9543" priority="33" operator="containsText" text="Alto">
      <formula>NOT(ISERROR(SEARCH("Alto",AA8)))</formula>
    </cfRule>
    <cfRule type="containsText" dxfId="9542" priority="34" operator="containsText" text="Bajo">
      <formula>NOT(ISERROR(SEARCH("Bajo",AA8)))</formula>
    </cfRule>
    <cfRule type="containsText" dxfId="9541" priority="35" operator="containsText" text="Catastrófico">
      <formula>NOT(ISERROR(SEARCH("Catastrófico",AA8)))</formula>
    </cfRule>
    <cfRule type="containsText" dxfId="9540" priority="36" operator="containsText" text="Mayor">
      <formula>NOT(ISERROR(SEARCH("Mayor",AA8)))</formula>
    </cfRule>
    <cfRule type="containsText" dxfId="9539" priority="37" operator="containsText" text="Moderado">
      <formula>NOT(ISERROR(SEARCH("Moderado",AA8)))</formula>
    </cfRule>
    <cfRule type="containsText" dxfId="9538" priority="38" operator="containsText" text="Menor">
      <formula>NOT(ISERROR(SEARCH("Menor",AA8)))</formula>
    </cfRule>
    <cfRule type="containsText" dxfId="9537" priority="39" operator="containsText" text="Leve">
      <formula>NOT(ISERROR(SEARCH("Leve",AA8)))</formula>
    </cfRule>
    <cfRule type="containsText" dxfId="9536" priority="40" operator="containsText" text="Muy a">
      <formula>NOT(ISERROR(SEARCH("Muy a",AA8)))</formula>
    </cfRule>
    <cfRule type="containsText" dxfId="9535" priority="41" operator="containsText" text="Muy b">
      <formula>NOT(ISERROR(SEARCH("Muy b",AA8)))</formula>
    </cfRule>
    <cfRule type="containsText" dxfId="9534" priority="42" operator="containsText" text="Baja">
      <formula>NOT(ISERROR(SEARCH("Baja",AA8)))</formula>
    </cfRule>
    <cfRule type="containsText" dxfId="9533" priority="43" operator="containsText" text="Media">
      <formula>NOT(ISERROR(SEARCH("Media",AA8)))</formula>
    </cfRule>
    <cfRule type="containsText" dxfId="9532" priority="44" operator="containsText" text="Alta">
      <formula>NOT(ISERROR(SEARCH("Alta",AA8)))</formula>
    </cfRule>
  </conditionalFormatting>
  <conditionalFormatting sqref="X11">
    <cfRule type="cellIs" dxfId="9531" priority="14" operator="equal">
      <formula>100%</formula>
    </cfRule>
    <cfRule type="cellIs" dxfId="9530" priority="15" operator="equal">
      <formula>80%</formula>
    </cfRule>
    <cfRule type="cellIs" dxfId="9529" priority="16" operator="equal">
      <formula>60%</formula>
    </cfRule>
    <cfRule type="cellIs" dxfId="9528" priority="17" operator="equal">
      <formula>40%</formula>
    </cfRule>
    <cfRule type="cellIs" dxfId="9527" priority="18" operator="equal">
      <formula>0.2</formula>
    </cfRule>
    <cfRule type="containsText" dxfId="9526" priority="19" operator="containsText" text="Extremo">
      <formula>NOT(ISERROR(SEARCH("Extremo",X11)))</formula>
    </cfRule>
    <cfRule type="containsText" dxfId="9525" priority="20" operator="containsText" text="Alto">
      <formula>NOT(ISERROR(SEARCH("Alto",X11)))</formula>
    </cfRule>
    <cfRule type="containsText" dxfId="9524" priority="21" operator="containsText" text="Bajo">
      <formula>NOT(ISERROR(SEARCH("Bajo",X11)))</formula>
    </cfRule>
    <cfRule type="containsText" dxfId="9523" priority="22" operator="containsText" text="Catastrófico">
      <formula>NOT(ISERROR(SEARCH("Catastrófico",X11)))</formula>
    </cfRule>
    <cfRule type="containsText" dxfId="9522" priority="23" operator="containsText" text="Mayor">
      <formula>NOT(ISERROR(SEARCH("Mayor",X11)))</formula>
    </cfRule>
    <cfRule type="containsText" dxfId="9521" priority="24" operator="containsText" text="Moderado">
      <formula>NOT(ISERROR(SEARCH("Moderado",X11)))</formula>
    </cfRule>
    <cfRule type="containsText" dxfId="9520" priority="25" operator="containsText" text="Menor">
      <formula>NOT(ISERROR(SEARCH("Menor",X11)))</formula>
    </cfRule>
    <cfRule type="containsText" dxfId="9519" priority="26" operator="containsText" text="Leve">
      <formula>NOT(ISERROR(SEARCH("Leve",X11)))</formula>
    </cfRule>
    <cfRule type="containsText" dxfId="9518" priority="27" operator="containsText" text="Muy a">
      <formula>NOT(ISERROR(SEARCH("Muy a",X11)))</formula>
    </cfRule>
    <cfRule type="containsText" dxfId="9517" priority="28" operator="containsText" text="Muy b">
      <formula>NOT(ISERROR(SEARCH("Muy b",X11)))</formula>
    </cfRule>
    <cfRule type="containsText" dxfId="9516" priority="29" operator="containsText" text="Baja">
      <formula>NOT(ISERROR(SEARCH("Baja",X11)))</formula>
    </cfRule>
    <cfRule type="containsText" dxfId="9515" priority="30" operator="containsText" text="Media">
      <formula>NOT(ISERROR(SEARCH("Media",X11)))</formula>
    </cfRule>
    <cfRule type="containsText" dxfId="9514" priority="31" operator="containsText" text="Alta">
      <formula>NOT(ISERROR(SEARCH("Alta",X11)))</formula>
    </cfRule>
  </conditionalFormatting>
  <conditionalFormatting sqref="AA11">
    <cfRule type="containsText" dxfId="9513" priority="1" operator="containsText" text="Extremo">
      <formula>NOT(ISERROR(SEARCH("Extremo",AA11)))</formula>
    </cfRule>
    <cfRule type="containsText" dxfId="9512" priority="2" operator="containsText" text="Alto">
      <formula>NOT(ISERROR(SEARCH("Alto",AA11)))</formula>
    </cfRule>
    <cfRule type="containsText" dxfId="9511" priority="3" operator="containsText" text="Bajo">
      <formula>NOT(ISERROR(SEARCH("Bajo",AA11)))</formula>
    </cfRule>
    <cfRule type="containsText" dxfId="9510" priority="4" operator="containsText" text="Catastrófico">
      <formula>NOT(ISERROR(SEARCH("Catastrófico",AA11)))</formula>
    </cfRule>
    <cfRule type="containsText" dxfId="9509" priority="5" operator="containsText" text="Mayor">
      <formula>NOT(ISERROR(SEARCH("Mayor",AA11)))</formula>
    </cfRule>
    <cfRule type="containsText" dxfId="9508" priority="6" operator="containsText" text="Moderado">
      <formula>NOT(ISERROR(SEARCH("Moderado",AA11)))</formula>
    </cfRule>
    <cfRule type="containsText" dxfId="9507" priority="7" operator="containsText" text="Menor">
      <formula>NOT(ISERROR(SEARCH("Menor",AA11)))</formula>
    </cfRule>
    <cfRule type="containsText" dxfId="9506" priority="8" operator="containsText" text="Leve">
      <formula>NOT(ISERROR(SEARCH("Leve",AA11)))</formula>
    </cfRule>
    <cfRule type="containsText" dxfId="9505" priority="9" operator="containsText" text="Muy a">
      <formula>NOT(ISERROR(SEARCH("Muy a",AA11)))</formula>
    </cfRule>
    <cfRule type="containsText" dxfId="9504" priority="10" operator="containsText" text="Muy b">
      <formula>NOT(ISERROR(SEARCH("Muy b",AA11)))</formula>
    </cfRule>
    <cfRule type="containsText" dxfId="9503" priority="11" operator="containsText" text="Baja">
      <formula>NOT(ISERROR(SEARCH("Baja",AA11)))</formula>
    </cfRule>
    <cfRule type="containsText" dxfId="9502" priority="12" operator="containsText" text="Media">
      <formula>NOT(ISERROR(SEARCH("Media",AA11)))</formula>
    </cfRule>
    <cfRule type="containsText" dxfId="9501" priority="13" operator="containsText" text="Alta">
      <formula>NOT(ISERROR(SEARCH("Alta",AA11)))</formula>
    </cfRule>
  </conditionalFormatting>
  <dataValidations count="5">
    <dataValidation type="list" allowBlank="1" showInputMessage="1" showErrorMessage="1" sqref="A4 AL4:AL7">
      <formula1>"SI,NO"</formula1>
    </dataValidation>
    <dataValidation type="list" allowBlank="1" showInputMessage="1" showErrorMessage="1" sqref="AH4:AH7">
      <formula1>"Manual,Automático"</formula1>
    </dataValidation>
    <dataValidation type="list" allowBlank="1" showInputMessage="1" showErrorMessage="1" sqref="AK4:AK7">
      <formula1>"Confiable,No confiable"</formula1>
    </dataValidation>
    <dataValidation type="list" allowBlank="1" showInputMessage="1" showErrorMessage="1" sqref="AU4:AU7">
      <formula1>"Adecuado,Inadecuado"</formula1>
    </dataValidation>
    <dataValidation type="list" allowBlank="1" showInputMessage="1" showErrorMessage="1" sqref="AS4:AS7">
      <formula1>"Asignado,No Asignado"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Listas!$M$2:$M$14</xm:f>
          </x14:formula1>
          <xm:sqref>B4</xm:sqref>
        </x14:dataValidation>
        <x14:dataValidation type="list" allowBlank="1" showInputMessage="1" showErrorMessage="1">
          <x14:formula1>
            <xm:f>Listas!$B$2:$B$7</xm:f>
          </x14:formula1>
          <xm:sqref>D4</xm:sqref>
        </x14:dataValidation>
        <x14:dataValidation type="list" allowBlank="1" showInputMessage="1" showErrorMessage="1">
          <x14:formula1>
            <xm:f>Listas!$J$2:$J$6</xm:f>
          </x14:formula1>
          <xm:sqref>AY4</xm:sqref>
        </x14:dataValidation>
        <x14:dataValidation type="list" allowBlank="1" showInputMessage="1" showErrorMessage="1">
          <x14:formula1>
            <xm:f>Listas!$C$2:$C$8</xm:f>
          </x14:formula1>
          <xm:sqref>E4</xm:sqref>
        </x14:dataValidation>
        <x14:dataValidation type="list" allowBlank="1" showInputMessage="1" showErrorMessage="1">
          <x14:formula1>
            <xm:f>Listas!$P$2:$P$7</xm:f>
          </x14:formula1>
          <xm:sqref>Q4</xm:sqref>
        </x14:dataValidation>
        <x14:dataValidation type="list" allowBlank="1" showInputMessage="1" showErrorMessage="1">
          <x14:formula1>
            <xm:f>Listas!$O$2:$O$7</xm:f>
          </x14:formula1>
          <xm:sqref>O4</xm:sqref>
        </x14:dataValidation>
        <x14:dataValidation type="list" allowBlank="1" showInputMessage="1" showErrorMessage="1">
          <x14:formula1>
            <xm:f>Listas!$N$2:$N$7</xm:f>
          </x14:formula1>
          <xm:sqref>M4</xm:sqref>
        </x14:dataValidation>
        <x14:dataValidation type="list" allowBlank="1" showInputMessage="1" showErrorMessage="1">
          <x14:formula1>
            <xm:f>Listas!$K$2:$K$6</xm:f>
          </x14:formula1>
          <xm:sqref>S4:S7</xm:sqref>
        </x14:dataValidation>
        <x14:dataValidation type="list" allowBlank="1" showInputMessage="1" showErrorMessage="1">
          <x14:formula1>
            <xm:f>Listas!$L$2:$L$5</xm:f>
          </x14:formula1>
          <xm:sqref>T4:T7</xm:sqref>
        </x14:dataValidation>
        <x14:dataValidation type="list" allowBlank="1" showInputMessage="1" showErrorMessage="1">
          <x14:formula1>
            <xm:f>Listas!$Q$2:$Q$8</xm:f>
          </x14:formula1>
          <xm:sqref>J4</xm:sqref>
        </x14:dataValidation>
        <x14:dataValidation type="list" allowBlank="1" showInputMessage="1" showErrorMessage="1">
          <x14:formula1>
            <xm:f>Listas!$I$2:$I$3</xm:f>
          </x14:formula1>
          <xm:sqref>AP4:AP7</xm:sqref>
        </x14:dataValidation>
        <x14:dataValidation type="list" allowBlank="1" showInputMessage="1" showErrorMessage="1">
          <x14:formula1>
            <xm:f>Listas!$H$2:$H$3</xm:f>
          </x14:formula1>
          <xm:sqref>AN4:AN7</xm:sqref>
        </x14:dataValidation>
        <x14:dataValidation type="list" allowBlank="1" showInputMessage="1" showErrorMessage="1">
          <x14:formula1>
            <xm:f>Listas!$F$2:$F$4</xm:f>
          </x14:formula1>
          <xm:sqref>AF4:AF7</xm:sqref>
        </x14:dataValidation>
        <x14:dataValidation type="list" allowBlank="1" showInputMessage="1" showErrorMessage="1">
          <x14:formula1>
            <xm:f>Listas!$G$2:$G$11</xm:f>
          </x14:formula1>
          <xm:sqref>C4:C7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28"/>
  <sheetViews>
    <sheetView zoomScale="70" zoomScaleNormal="70" workbookViewId="0">
      <pane ySplit="3" topLeftCell="A4" activePane="bottomLeft" state="frozen"/>
      <selection activeCell="G4" sqref="G4:G13"/>
      <selection pane="bottomLeft" activeCell="A4" sqref="A4:A5"/>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32"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8.44140625" style="1" customWidth="1"/>
    <col min="59" max="59" width="14.88671875" style="1" customWidth="1"/>
    <col min="60" max="60" width="50.5546875" style="1" customWidth="1"/>
    <col min="61" max="61" width="14.88671875" style="1" customWidth="1"/>
    <col min="62" max="62" width="32.554687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20.2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8"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27"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177.6" customHeight="1" x14ac:dyDescent="0.3">
      <c r="A4" s="376" t="s">
        <v>191</v>
      </c>
      <c r="B4" s="355" t="s">
        <v>71</v>
      </c>
      <c r="C4" s="355" t="s">
        <v>89</v>
      </c>
      <c r="D4" s="355" t="s">
        <v>17</v>
      </c>
      <c r="E4" s="355" t="s">
        <v>93</v>
      </c>
      <c r="F4" s="355" t="s">
        <v>370</v>
      </c>
      <c r="G4" s="355" t="s">
        <v>371</v>
      </c>
      <c r="H4" s="355" t="s">
        <v>372</v>
      </c>
      <c r="I4" s="355" t="s">
        <v>373</v>
      </c>
      <c r="J4" s="355" t="s">
        <v>63</v>
      </c>
      <c r="K4" s="355">
        <v>3</v>
      </c>
      <c r="L4" s="357">
        <f>IF(J4="Diaria",+(K4/360),IF(J4="Mensual",+(K4/12),IF(J4="Bimestral",+(K4/6),IF(J4="Trimestral",+(K4/4),IF(J4="Semestral",+(K4/2),IF(J4="Anual",+(K4/1),""))))))</f>
        <v>0.25</v>
      </c>
      <c r="M4" s="355" t="s">
        <v>29</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5" t="s">
        <v>374</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0.8</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70</v>
      </c>
      <c r="U4" s="356">
        <f>+MAX(N4,P4,R4)</f>
        <v>0.8</v>
      </c>
      <c r="V4" s="369" t="str">
        <f>IF(L4&lt;=20%,"Muy baja",IF(L4&lt;=40%,"Baja",IF(L4&lt;=60%,"Media",IF(L4&lt;=80%,"Alta",IF(L4&lt;=100%,"Muy alta",IF(L4&gt;=100%,"Muy alta",""))))))</f>
        <v>Baja</v>
      </c>
      <c r="W4" s="367">
        <f>+IFERROR(VLOOKUP(V4,Fórmula!$F$1:$G$6,2,FALSE),"")</f>
        <v>0.4</v>
      </c>
      <c r="X4" s="369" t="str">
        <f>IF(U4=20%,"Leve",IF(U4=40%,"Menor",IF(U4=60%,"Moderado",IF(U4=80%,"Mayor",IF(U4=100%,"Catastrófico","")))))</f>
        <v>Mayor</v>
      </c>
      <c r="Y4" s="367">
        <f>+IFERROR(VLOOKUP(X4,Fórmula!$H$1:$I$6,2,FALSE),"")</f>
        <v>0.8</v>
      </c>
      <c r="Z4" s="356" t="str">
        <f>+IFERROR(VLOOKUP(V4&amp;X4,Fórmula!$C$2:$D$26,2,FALSE),"")</f>
        <v>Alto</v>
      </c>
      <c r="AA4" s="367">
        <f>IF(Z4="Bajo",25%,IF(Z4="Moderado",50%,IF(Z4="Alto",75%,IF(Z4="Extremo",100%,""))))</f>
        <v>0.75</v>
      </c>
      <c r="AB4" s="368" t="s">
        <v>375</v>
      </c>
      <c r="AC4" s="71" t="s">
        <v>376</v>
      </c>
      <c r="AD4" s="71" t="s">
        <v>377</v>
      </c>
      <c r="AE4" s="71" t="s">
        <v>37</v>
      </c>
      <c r="AF4" s="41">
        <f>IF(AE4="Preventivo",25%,IF(AE4="Detectivo",15%,IF(AE4="Correctivo",10%,"")))</f>
        <v>0.15</v>
      </c>
      <c r="AG4" s="231" t="s">
        <v>199</v>
      </c>
      <c r="AH4" s="41">
        <f>IF(AG4="Manual",15%,IF(AG4="Automático",25%,""))</f>
        <v>0.15</v>
      </c>
      <c r="AI4" s="41">
        <f t="shared" ref="AI4:AI11" si="0">+AH4+AF4</f>
        <v>0.3</v>
      </c>
      <c r="AJ4" s="231" t="s">
        <v>200</v>
      </c>
      <c r="AK4" s="224" t="s">
        <v>191</v>
      </c>
      <c r="AL4" s="71" t="s">
        <v>378</v>
      </c>
      <c r="AM4" s="224" t="s">
        <v>23</v>
      </c>
      <c r="AN4" s="231" t="s">
        <v>379</v>
      </c>
      <c r="AO4" s="231" t="s">
        <v>24</v>
      </c>
      <c r="AP4" s="231" t="s">
        <v>63</v>
      </c>
      <c r="AQ4" s="231" t="s">
        <v>380</v>
      </c>
      <c r="AR4" s="231" t="s">
        <v>204</v>
      </c>
      <c r="AS4" s="231" t="s">
        <v>381</v>
      </c>
      <c r="AT4" s="231" t="s">
        <v>206</v>
      </c>
      <c r="AU4" s="231">
        <f>+AA4*AI4</f>
        <v>0.22499999999999998</v>
      </c>
      <c r="AV4" s="41">
        <f>+AA4-AU4</f>
        <v>0.52500000000000002</v>
      </c>
      <c r="AW4" s="225" t="str">
        <f>IF(AV4&lt;=25%,"Bajo",IF(AV4&lt;=50%,"Moderado",IF(AV4&lt;=75%,"Alto",IF(AV4&gt;75%,"Extremo",""))))</f>
        <v>Alto</v>
      </c>
      <c r="AX4" s="225" t="s">
        <v>41</v>
      </c>
      <c r="AY4" s="120">
        <v>1</v>
      </c>
      <c r="AZ4" s="43" t="s">
        <v>382</v>
      </c>
      <c r="BA4" s="246" t="str">
        <f>+AS4</f>
        <v>Profesional unidad de apuestas</v>
      </c>
      <c r="BB4" s="40">
        <v>44197</v>
      </c>
      <c r="BC4" s="40">
        <v>44561</v>
      </c>
      <c r="BD4" s="231" t="str">
        <f t="shared" ref="BD4:BD15" si="1">+AQ4</f>
        <v>Comparación entre proyección de ingresos y reporte de ingresos de derechos explotación y gastos de administración y utilización de resultados.</v>
      </c>
      <c r="BE4" s="256">
        <v>44439</v>
      </c>
      <c r="BF4" s="257" t="s">
        <v>383</v>
      </c>
      <c r="BG4" s="44">
        <v>44500</v>
      </c>
      <c r="BH4" s="258" t="s">
        <v>384</v>
      </c>
      <c r="BI4" s="44">
        <v>44561</v>
      </c>
      <c r="BJ4" s="270"/>
    </row>
    <row r="5" spans="1:62" ht="100.95" customHeight="1" x14ac:dyDescent="0.3">
      <c r="A5" s="376"/>
      <c r="B5" s="355"/>
      <c r="C5" s="355"/>
      <c r="D5" s="355"/>
      <c r="E5" s="355"/>
      <c r="F5" s="355"/>
      <c r="G5" s="355"/>
      <c r="H5" s="355"/>
      <c r="I5" s="355"/>
      <c r="J5" s="355"/>
      <c r="K5" s="355"/>
      <c r="L5" s="357"/>
      <c r="M5" s="355"/>
      <c r="N5" s="355"/>
      <c r="O5" s="355"/>
      <c r="P5" s="355"/>
      <c r="Q5" s="355"/>
      <c r="R5" s="355"/>
      <c r="S5" s="356"/>
      <c r="T5" s="356"/>
      <c r="U5" s="356"/>
      <c r="V5" s="369"/>
      <c r="W5" s="367"/>
      <c r="X5" s="369"/>
      <c r="Y5" s="367"/>
      <c r="Z5" s="356"/>
      <c r="AA5" s="367"/>
      <c r="AB5" s="368"/>
      <c r="AC5" s="71" t="s">
        <v>385</v>
      </c>
      <c r="AD5" s="71" t="s">
        <v>386</v>
      </c>
      <c r="AE5" s="71" t="s">
        <v>54</v>
      </c>
      <c r="AF5" s="41">
        <f>IF(AE5="Preventivo",25%,IF(AE5="Detectivo",15%,IF(AE5="Correctivo",10%,"")))</f>
        <v>0.25</v>
      </c>
      <c r="AG5" s="231" t="s">
        <v>199</v>
      </c>
      <c r="AH5" s="41">
        <f>IF(AG5="Manual",15%,IF(AG5="Automático",25%,""))</f>
        <v>0.15</v>
      </c>
      <c r="AI5" s="41">
        <f t="shared" si="0"/>
        <v>0.4</v>
      </c>
      <c r="AJ5" s="231" t="s">
        <v>200</v>
      </c>
      <c r="AK5" s="224" t="s">
        <v>191</v>
      </c>
      <c r="AL5" s="71" t="s">
        <v>387</v>
      </c>
      <c r="AM5" s="224" t="s">
        <v>23</v>
      </c>
      <c r="AN5" s="231" t="s">
        <v>388</v>
      </c>
      <c r="AO5" s="231" t="s">
        <v>24</v>
      </c>
      <c r="AP5" s="231" t="s">
        <v>92</v>
      </c>
      <c r="AQ5" s="231" t="s">
        <v>389</v>
      </c>
      <c r="AR5" s="231" t="s">
        <v>204</v>
      </c>
      <c r="AS5" s="231" t="s">
        <v>381</v>
      </c>
      <c r="AT5" s="231" t="s">
        <v>206</v>
      </c>
      <c r="AU5" s="231">
        <f>+AV4*AI5</f>
        <v>0.21000000000000002</v>
      </c>
      <c r="AV5" s="41">
        <f>+AV4-AU5</f>
        <v>0.315</v>
      </c>
      <c r="AW5" s="225" t="str">
        <f>IF(AV5&lt;=25%,"Bajo",IF(AV5&lt;=50%,"Moderado",IF(AV5&lt;=75%,"Alto",IF(AV5&gt;75%,"Extremo",""))))</f>
        <v>Moderado</v>
      </c>
      <c r="AX5" s="225" t="s">
        <v>41</v>
      </c>
      <c r="AY5" s="120">
        <v>2</v>
      </c>
      <c r="AZ5" s="43" t="s">
        <v>390</v>
      </c>
      <c r="BA5" s="246" t="str">
        <f>+AS5</f>
        <v>Profesional unidad de apuestas</v>
      </c>
      <c r="BB5" s="40">
        <v>44392</v>
      </c>
      <c r="BC5" s="40">
        <v>44530</v>
      </c>
      <c r="BD5" s="231" t="s">
        <v>391</v>
      </c>
      <c r="BE5" s="256">
        <v>44439</v>
      </c>
      <c r="BF5" s="257" t="s">
        <v>392</v>
      </c>
      <c r="BG5" s="44">
        <v>44500</v>
      </c>
      <c r="BH5" s="258" t="s">
        <v>393</v>
      </c>
      <c r="BI5" s="44">
        <v>44561</v>
      </c>
      <c r="BJ5" s="270"/>
    </row>
    <row r="6" spans="1:62" ht="156" customHeight="1" x14ac:dyDescent="0.3">
      <c r="A6" s="376" t="s">
        <v>240</v>
      </c>
      <c r="B6" s="355" t="s">
        <v>71</v>
      </c>
      <c r="C6" s="355" t="s">
        <v>55</v>
      </c>
      <c r="D6" s="355" t="s">
        <v>76</v>
      </c>
      <c r="E6" s="355" t="s">
        <v>77</v>
      </c>
      <c r="F6" s="370" t="s">
        <v>394</v>
      </c>
      <c r="G6" s="355" t="s">
        <v>395</v>
      </c>
      <c r="H6" s="355" t="s">
        <v>396</v>
      </c>
      <c r="I6" s="410" t="s">
        <v>397</v>
      </c>
      <c r="J6" s="355" t="s">
        <v>96</v>
      </c>
      <c r="K6" s="355">
        <v>1</v>
      </c>
      <c r="L6" s="357">
        <f>IF(J6="Diaria",+(K6/360),IF(J6="Mensual",+(K6/12),IF(J6="Bimestral",+(K6/6),IF(J6="Trimestral",+(K6/4),IF(J6="Semestral",+(K6/2),IF(J6="Anual",+(K6/1),""))))))</f>
        <v>1</v>
      </c>
      <c r="M6" s="355" t="s">
        <v>83</v>
      </c>
      <c r="N6" s="35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355" t="s">
        <v>398</v>
      </c>
      <c r="P6" s="35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1</v>
      </c>
      <c r="Q6" s="355" t="s">
        <v>85</v>
      </c>
      <c r="R6" s="35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1</v>
      </c>
      <c r="S6" s="356" t="s">
        <v>57</v>
      </c>
      <c r="T6" s="356" t="s">
        <v>58</v>
      </c>
      <c r="U6" s="356">
        <f>+MAX(N6,P6,R6)</f>
        <v>1</v>
      </c>
      <c r="V6" s="369" t="str">
        <f>IF(L6&lt;=20%,"Muy baja",IF(L6&lt;=40%,"Baja",IF(L6&lt;=60%,"Media",IF(L6&lt;=80%,"Alta",IF(L6&lt;=100%,"Muy alta",IF(L6&gt;=100%,"Muy alta",""))))))</f>
        <v>Muy alta</v>
      </c>
      <c r="W6" s="367">
        <f>+IFERROR(VLOOKUP(V6,Fórmula!$F$1:$G$6,2,FALSE),"")</f>
        <v>1</v>
      </c>
      <c r="X6" s="369" t="str">
        <f>IF(U6=20%,"Leve",IF(U6=40%,"Menor",IF(U6=60%,"Moderado",IF(U6=80%,"Mayor",IF(U6=100%,"Catastrófico","")))))</f>
        <v>Catastrófico</v>
      </c>
      <c r="Y6" s="367">
        <f>+IFERROR(VLOOKUP(X6,Fórmula!$H$1:$I$6,2,FALSE),"")</f>
        <v>1</v>
      </c>
      <c r="Z6" s="356" t="str">
        <f>+IFERROR(VLOOKUP(V6&amp;X6,Fórmula!$C$2:$D$26,2,FALSE),"")</f>
        <v>Extremo</v>
      </c>
      <c r="AA6" s="367">
        <f>IF(Z6="Bajo",25%,IF(Z6="Moderado",50%,IF(Z6="Alto",75%,IF(Z6="Extremo",100%,""))))</f>
        <v>1</v>
      </c>
      <c r="AB6" s="409" t="s">
        <v>399</v>
      </c>
      <c r="AC6" s="71" t="s">
        <v>400</v>
      </c>
      <c r="AD6" s="71" t="s">
        <v>401</v>
      </c>
      <c r="AE6" s="71" t="s">
        <v>54</v>
      </c>
      <c r="AF6" s="41">
        <f>IF(AE6="Preventivo",25%,IF(AE6="Detectivo",15%,IF(AE6="Correctivo",10%,"")))</f>
        <v>0.25</v>
      </c>
      <c r="AG6" s="231" t="s">
        <v>199</v>
      </c>
      <c r="AH6" s="41">
        <f t="shared" ref="AH6:AH9" si="2">IF(AG6="Manual",15%,IF(AG6="Automático",25%,""))</f>
        <v>0.15</v>
      </c>
      <c r="AI6" s="41">
        <f t="shared" si="0"/>
        <v>0.4</v>
      </c>
      <c r="AJ6" s="231" t="s">
        <v>200</v>
      </c>
      <c r="AK6" s="224" t="s">
        <v>191</v>
      </c>
      <c r="AL6" s="71" t="s">
        <v>402</v>
      </c>
      <c r="AM6" s="224" t="s">
        <v>23</v>
      </c>
      <c r="AN6" s="231" t="s">
        <v>403</v>
      </c>
      <c r="AO6" s="231" t="s">
        <v>24</v>
      </c>
      <c r="AP6" s="231" t="s">
        <v>404</v>
      </c>
      <c r="AQ6" s="231" t="s">
        <v>405</v>
      </c>
      <c r="AR6" s="231" t="s">
        <v>204</v>
      </c>
      <c r="AS6" s="231" t="s">
        <v>406</v>
      </c>
      <c r="AT6" s="231" t="s">
        <v>206</v>
      </c>
      <c r="AU6" s="231">
        <f>+AI6*AA6</f>
        <v>0.4</v>
      </c>
      <c r="AV6" s="42">
        <f>+AA6-AU6</f>
        <v>0.6</v>
      </c>
      <c r="AW6" s="356" t="str">
        <f>+IF(C6="Corrupción","Moderado",IF(AV10&lt;=25%,"Bajo",IF(AV10&lt;=50%,"Moderado",IF(AV10&lt;=75%,"Alto",IF(AV10&gt;75%,"Extremo","")))))</f>
        <v>Moderado</v>
      </c>
      <c r="AX6" s="356" t="s">
        <v>41</v>
      </c>
      <c r="AY6" s="120">
        <v>1</v>
      </c>
      <c r="AZ6" s="43" t="s">
        <v>407</v>
      </c>
      <c r="BA6" s="246" t="str">
        <f t="shared" ref="BA6:BA10" si="3">+AS6</f>
        <v>Líder del área dueña de la necesidad</v>
      </c>
      <c r="BB6" s="40">
        <v>44197</v>
      </c>
      <c r="BC6" s="40">
        <v>44561</v>
      </c>
      <c r="BD6" s="246" t="str">
        <f t="shared" si="1"/>
        <v>Acta del CIGD donde se presentaron estudios previos y pliegos de condiciones</v>
      </c>
      <c r="BE6" s="256">
        <v>44439</v>
      </c>
      <c r="BF6" s="257" t="s">
        <v>408</v>
      </c>
      <c r="BG6" s="44">
        <v>44500</v>
      </c>
      <c r="BH6" s="258" t="s">
        <v>409</v>
      </c>
      <c r="BI6" s="44">
        <v>44561</v>
      </c>
      <c r="BJ6" s="270"/>
    </row>
    <row r="7" spans="1:62" ht="47.4" customHeight="1" x14ac:dyDescent="0.3">
      <c r="A7" s="376"/>
      <c r="B7" s="355"/>
      <c r="C7" s="355"/>
      <c r="D7" s="355"/>
      <c r="E7" s="355"/>
      <c r="F7" s="370"/>
      <c r="G7" s="355"/>
      <c r="H7" s="355"/>
      <c r="I7" s="410"/>
      <c r="J7" s="355"/>
      <c r="K7" s="355"/>
      <c r="L7" s="357"/>
      <c r="M7" s="355"/>
      <c r="N7" s="355"/>
      <c r="O7" s="355"/>
      <c r="P7" s="355"/>
      <c r="Q7" s="355"/>
      <c r="R7" s="355"/>
      <c r="S7" s="356"/>
      <c r="T7" s="356"/>
      <c r="U7" s="356"/>
      <c r="V7" s="369"/>
      <c r="W7" s="367"/>
      <c r="X7" s="369"/>
      <c r="Y7" s="367"/>
      <c r="Z7" s="356"/>
      <c r="AA7" s="367"/>
      <c r="AB7" s="409"/>
      <c r="AC7" s="71" t="s">
        <v>410</v>
      </c>
      <c r="AD7" s="71" t="s">
        <v>411</v>
      </c>
      <c r="AE7" s="71" t="s">
        <v>54</v>
      </c>
      <c r="AF7" s="41">
        <f t="shared" ref="AF7:AF9" si="4">IF(AE7="Preventivo",25%,IF(AE7="Detectivo",15%,IF(AE7="Correctivo",10%,"")))</f>
        <v>0.25</v>
      </c>
      <c r="AG7" s="231" t="s">
        <v>199</v>
      </c>
      <c r="AH7" s="41">
        <f t="shared" si="2"/>
        <v>0.15</v>
      </c>
      <c r="AI7" s="41">
        <f t="shared" si="0"/>
        <v>0.4</v>
      </c>
      <c r="AJ7" s="231" t="s">
        <v>200</v>
      </c>
      <c r="AK7" s="224" t="s">
        <v>191</v>
      </c>
      <c r="AL7" s="71" t="s">
        <v>412</v>
      </c>
      <c r="AM7" s="224" t="s">
        <v>23</v>
      </c>
      <c r="AN7" s="231" t="s">
        <v>403</v>
      </c>
      <c r="AO7" s="231" t="s">
        <v>40</v>
      </c>
      <c r="AP7" s="231" t="s">
        <v>404</v>
      </c>
      <c r="AQ7" s="231" t="s">
        <v>413</v>
      </c>
      <c r="AR7" s="231" t="s">
        <v>204</v>
      </c>
      <c r="AS7" s="231" t="s">
        <v>148</v>
      </c>
      <c r="AT7" s="231" t="s">
        <v>206</v>
      </c>
      <c r="AU7" s="231">
        <f>+AV6*AI7</f>
        <v>0.24</v>
      </c>
      <c r="AV7" s="42">
        <f>+AV6-AU7</f>
        <v>0.36</v>
      </c>
      <c r="AW7" s="356"/>
      <c r="AX7" s="356"/>
      <c r="AY7" s="242">
        <v>2</v>
      </c>
      <c r="AZ7" s="39" t="s">
        <v>414</v>
      </c>
      <c r="BA7" s="246" t="str">
        <f t="shared" si="3"/>
        <v>Secretaria General</v>
      </c>
      <c r="BB7" s="40">
        <v>44197</v>
      </c>
      <c r="BC7" s="40">
        <v>44561</v>
      </c>
      <c r="BD7" s="246" t="str">
        <f t="shared" si="1"/>
        <v>Correo electrónico sobre observaciones realizadas por las áreas</v>
      </c>
      <c r="BE7" s="256">
        <v>44439</v>
      </c>
      <c r="BF7" s="257" t="s">
        <v>415</v>
      </c>
      <c r="BG7" s="44">
        <v>44500</v>
      </c>
      <c r="BH7" s="258" t="s">
        <v>416</v>
      </c>
      <c r="BI7" s="44">
        <v>44561</v>
      </c>
      <c r="BJ7" s="270"/>
    </row>
    <row r="8" spans="1:62" ht="317.39999999999998" x14ac:dyDescent="0.3">
      <c r="A8" s="376"/>
      <c r="B8" s="355"/>
      <c r="C8" s="355"/>
      <c r="D8" s="355"/>
      <c r="E8" s="355"/>
      <c r="F8" s="370"/>
      <c r="G8" s="355"/>
      <c r="H8" s="355"/>
      <c r="I8" s="410"/>
      <c r="J8" s="355"/>
      <c r="K8" s="355"/>
      <c r="L8" s="357"/>
      <c r="M8" s="355"/>
      <c r="N8" s="355"/>
      <c r="O8" s="355"/>
      <c r="P8" s="355"/>
      <c r="Q8" s="355"/>
      <c r="R8" s="355"/>
      <c r="S8" s="356"/>
      <c r="T8" s="356"/>
      <c r="U8" s="356"/>
      <c r="V8" s="369"/>
      <c r="W8" s="367"/>
      <c r="X8" s="369"/>
      <c r="Y8" s="367"/>
      <c r="Z8" s="356"/>
      <c r="AA8" s="367"/>
      <c r="AB8" s="409"/>
      <c r="AC8" s="71" t="s">
        <v>417</v>
      </c>
      <c r="AD8" s="71" t="s">
        <v>418</v>
      </c>
      <c r="AE8" s="71" t="s">
        <v>54</v>
      </c>
      <c r="AF8" s="41">
        <f t="shared" si="4"/>
        <v>0.25</v>
      </c>
      <c r="AG8" s="231" t="s">
        <v>199</v>
      </c>
      <c r="AH8" s="41">
        <f t="shared" si="2"/>
        <v>0.15</v>
      </c>
      <c r="AI8" s="41">
        <f t="shared" si="0"/>
        <v>0.4</v>
      </c>
      <c r="AJ8" s="231" t="s">
        <v>200</v>
      </c>
      <c r="AK8" s="224" t="s">
        <v>191</v>
      </c>
      <c r="AL8" s="71" t="s">
        <v>419</v>
      </c>
      <c r="AM8" s="224" t="s">
        <v>23</v>
      </c>
      <c r="AN8" s="231" t="s">
        <v>403</v>
      </c>
      <c r="AO8" s="231" t="s">
        <v>40</v>
      </c>
      <c r="AP8" s="231" t="s">
        <v>420</v>
      </c>
      <c r="AQ8" s="255" t="s">
        <v>421</v>
      </c>
      <c r="AR8" s="231" t="s">
        <v>204</v>
      </c>
      <c r="AS8" s="231" t="s">
        <v>422</v>
      </c>
      <c r="AT8" s="231" t="s">
        <v>206</v>
      </c>
      <c r="AU8" s="231">
        <f>+AV7*AI8</f>
        <v>0.14399999999999999</v>
      </c>
      <c r="AV8" s="42">
        <f>+AV7-AU8</f>
        <v>0.216</v>
      </c>
      <c r="AW8" s="356"/>
      <c r="AX8" s="356"/>
      <c r="AY8" s="242">
        <v>3</v>
      </c>
      <c r="AZ8" s="39" t="s">
        <v>423</v>
      </c>
      <c r="BA8" s="246" t="str">
        <f t="shared" si="3"/>
        <v>Comité evaluador</v>
      </c>
      <c r="BB8" s="40">
        <v>44197</v>
      </c>
      <c r="BC8" s="40">
        <v>44561</v>
      </c>
      <c r="BD8" s="246" t="str">
        <f t="shared" si="1"/>
        <v>Informe de las evaluaciones y calificaciones
Actas del Comité de Contratación</v>
      </c>
      <c r="BE8" s="256">
        <v>44439</v>
      </c>
      <c r="BF8" s="257" t="s">
        <v>340</v>
      </c>
      <c r="BG8" s="44">
        <v>44500</v>
      </c>
      <c r="BH8" s="259" t="s">
        <v>424</v>
      </c>
      <c r="BI8" s="44">
        <v>44561</v>
      </c>
      <c r="BJ8" s="270"/>
    </row>
    <row r="9" spans="1:62" ht="86.25" customHeight="1" x14ac:dyDescent="0.3">
      <c r="A9" s="376"/>
      <c r="B9" s="355"/>
      <c r="C9" s="355"/>
      <c r="D9" s="355"/>
      <c r="E9" s="355"/>
      <c r="F9" s="370"/>
      <c r="G9" s="355"/>
      <c r="H9" s="355"/>
      <c r="I9" s="410"/>
      <c r="J9" s="355"/>
      <c r="K9" s="355"/>
      <c r="L9" s="357"/>
      <c r="M9" s="355"/>
      <c r="N9" s="355"/>
      <c r="O9" s="355"/>
      <c r="P9" s="355"/>
      <c r="Q9" s="355"/>
      <c r="R9" s="355"/>
      <c r="S9" s="356"/>
      <c r="T9" s="356"/>
      <c r="U9" s="356"/>
      <c r="V9" s="369"/>
      <c r="W9" s="367"/>
      <c r="X9" s="369"/>
      <c r="Y9" s="367"/>
      <c r="Z9" s="356"/>
      <c r="AA9" s="367"/>
      <c r="AB9" s="409"/>
      <c r="AC9" s="71" t="s">
        <v>425</v>
      </c>
      <c r="AD9" s="71" t="s">
        <v>426</v>
      </c>
      <c r="AE9" s="71" t="s">
        <v>54</v>
      </c>
      <c r="AF9" s="41">
        <f t="shared" si="4"/>
        <v>0.25</v>
      </c>
      <c r="AG9" s="231" t="s">
        <v>199</v>
      </c>
      <c r="AH9" s="41">
        <f t="shared" si="2"/>
        <v>0.15</v>
      </c>
      <c r="AI9" s="41">
        <f t="shared" si="0"/>
        <v>0.4</v>
      </c>
      <c r="AJ9" s="231" t="s">
        <v>200</v>
      </c>
      <c r="AK9" s="224" t="s">
        <v>191</v>
      </c>
      <c r="AL9" s="71" t="s">
        <v>427</v>
      </c>
      <c r="AM9" s="224" t="s">
        <v>23</v>
      </c>
      <c r="AN9" s="231" t="s">
        <v>403</v>
      </c>
      <c r="AO9" s="231" t="s">
        <v>40</v>
      </c>
      <c r="AP9" s="231" t="s">
        <v>428</v>
      </c>
      <c r="AQ9" s="255" t="s">
        <v>429</v>
      </c>
      <c r="AR9" s="231" t="s">
        <v>204</v>
      </c>
      <c r="AS9" s="231" t="s">
        <v>148</v>
      </c>
      <c r="AT9" s="231" t="s">
        <v>206</v>
      </c>
      <c r="AU9" s="231">
        <f>+AV8*AI9</f>
        <v>8.6400000000000005E-2</v>
      </c>
      <c r="AV9" s="42">
        <f>+AV8-AU9</f>
        <v>0.12959999999999999</v>
      </c>
      <c r="AW9" s="356"/>
      <c r="AX9" s="356"/>
      <c r="AY9" s="242">
        <v>4</v>
      </c>
      <c r="AZ9" s="39" t="s">
        <v>430</v>
      </c>
      <c r="BA9" s="246" t="str">
        <f t="shared" si="3"/>
        <v>Secretaria General</v>
      </c>
      <c r="BB9" s="40">
        <v>44197</v>
      </c>
      <c r="BC9" s="40">
        <v>44561</v>
      </c>
      <c r="BD9" s="246" t="str">
        <f t="shared" si="1"/>
        <v>Minuta del contrato</v>
      </c>
      <c r="BE9" s="256">
        <v>44439</v>
      </c>
      <c r="BF9" s="257" t="s">
        <v>431</v>
      </c>
      <c r="BG9" s="44">
        <v>44500</v>
      </c>
      <c r="BH9" s="259" t="s">
        <v>432</v>
      </c>
      <c r="BI9" s="44">
        <v>44561</v>
      </c>
      <c r="BJ9" s="270"/>
    </row>
    <row r="10" spans="1:62" ht="115.2" x14ac:dyDescent="0.3">
      <c r="A10" s="376"/>
      <c r="B10" s="355"/>
      <c r="C10" s="355"/>
      <c r="D10" s="355"/>
      <c r="E10" s="355"/>
      <c r="F10" s="370"/>
      <c r="G10" s="355"/>
      <c r="H10" s="355"/>
      <c r="I10" s="410"/>
      <c r="J10" s="355"/>
      <c r="K10" s="355"/>
      <c r="L10" s="357"/>
      <c r="M10" s="355"/>
      <c r="N10" s="355"/>
      <c r="O10" s="355"/>
      <c r="P10" s="355"/>
      <c r="Q10" s="355"/>
      <c r="R10" s="355"/>
      <c r="S10" s="356"/>
      <c r="T10" s="356"/>
      <c r="U10" s="356"/>
      <c r="V10" s="369"/>
      <c r="W10" s="367"/>
      <c r="X10" s="369"/>
      <c r="Y10" s="367"/>
      <c r="Z10" s="356"/>
      <c r="AA10" s="367"/>
      <c r="AB10" s="409"/>
      <c r="AC10" s="71" t="s">
        <v>433</v>
      </c>
      <c r="AD10" s="71" t="s">
        <v>434</v>
      </c>
      <c r="AE10" s="71" t="s">
        <v>54</v>
      </c>
      <c r="AF10" s="41">
        <f>IF(AE10="Preventivo",25%,IF(AE10="Detectivo",15%,IF(AE10="Correctivo",10%,"")))</f>
        <v>0.25</v>
      </c>
      <c r="AG10" s="231" t="s">
        <v>199</v>
      </c>
      <c r="AH10" s="41">
        <f>IF(AG10="Manual",15%,IF(AG10="Automático",25%,""))</f>
        <v>0.15</v>
      </c>
      <c r="AI10" s="41">
        <f t="shared" si="0"/>
        <v>0.4</v>
      </c>
      <c r="AJ10" s="231" t="s">
        <v>200</v>
      </c>
      <c r="AK10" s="224" t="s">
        <v>191</v>
      </c>
      <c r="AL10" s="71" t="s">
        <v>435</v>
      </c>
      <c r="AM10" s="224" t="s">
        <v>23</v>
      </c>
      <c r="AN10" s="231" t="s">
        <v>436</v>
      </c>
      <c r="AO10" s="231" t="s">
        <v>40</v>
      </c>
      <c r="AP10" s="231" t="s">
        <v>437</v>
      </c>
      <c r="AQ10" s="231" t="s">
        <v>438</v>
      </c>
      <c r="AR10" s="231" t="s">
        <v>204</v>
      </c>
      <c r="AS10" s="231" t="s">
        <v>148</v>
      </c>
      <c r="AT10" s="231" t="s">
        <v>206</v>
      </c>
      <c r="AU10" s="231">
        <f>+AV9*AI10</f>
        <v>5.1839999999999997E-2</v>
      </c>
      <c r="AV10" s="42">
        <f>+AV9-AU10</f>
        <v>7.7759999999999996E-2</v>
      </c>
      <c r="AW10" s="356"/>
      <c r="AX10" s="356"/>
      <c r="AY10" s="242">
        <v>5</v>
      </c>
      <c r="AZ10" s="39" t="s">
        <v>439</v>
      </c>
      <c r="BA10" s="246" t="str">
        <f t="shared" si="3"/>
        <v>Secretaria General</v>
      </c>
      <c r="BB10" s="40">
        <v>44197</v>
      </c>
      <c r="BC10" s="40">
        <v>44561</v>
      </c>
      <c r="BD10" s="246" t="str">
        <f t="shared" si="1"/>
        <v>Póliza de contrato</v>
      </c>
      <c r="BE10" s="256">
        <v>44439</v>
      </c>
      <c r="BF10" s="257" t="s">
        <v>440</v>
      </c>
      <c r="BG10" s="44">
        <v>44500</v>
      </c>
      <c r="BH10" s="259" t="s">
        <v>441</v>
      </c>
      <c r="BI10" s="44">
        <v>44561</v>
      </c>
      <c r="BJ10" s="270"/>
    </row>
    <row r="11" spans="1:62" ht="139.94999999999999" customHeight="1" x14ac:dyDescent="0.3">
      <c r="A11" s="234" t="s">
        <v>240</v>
      </c>
      <c r="B11" s="224" t="s">
        <v>71</v>
      </c>
      <c r="C11" s="224" t="s">
        <v>55</v>
      </c>
      <c r="D11" s="224" t="s">
        <v>76</v>
      </c>
      <c r="E11" s="224" t="s">
        <v>77</v>
      </c>
      <c r="F11" s="231" t="s">
        <v>442</v>
      </c>
      <c r="G11" s="237" t="s">
        <v>443</v>
      </c>
      <c r="H11" s="224" t="s">
        <v>444</v>
      </c>
      <c r="I11" s="255" t="s">
        <v>445</v>
      </c>
      <c r="J11" s="224" t="s">
        <v>48</v>
      </c>
      <c r="K11" s="224">
        <v>0</v>
      </c>
      <c r="L11" s="226">
        <f>IF(J11="Diaria",+(K11/360),IF(J11="Semanal",+(K11/52),IF(J11="Mensual",+(K11/12),IF(J11="Bimestral",+(K11/6),IF(J11="Trimestral",+(K11/4),IF(J11="Semestral",+(K11/2),IF(J11="Anual",+(K11/1),"")))))))</f>
        <v>0</v>
      </c>
      <c r="M11" s="224" t="s">
        <v>29</v>
      </c>
      <c r="N11" s="26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224" t="s">
        <v>30</v>
      </c>
      <c r="P11" s="26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224" t="s">
        <v>70</v>
      </c>
      <c r="R11" s="26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225" t="s">
        <v>57</v>
      </c>
      <c r="T11" s="225" t="s">
        <v>58</v>
      </c>
      <c r="U11" s="261">
        <f>+MAX(N11,P11,R11)</f>
        <v>0.2</v>
      </c>
      <c r="V11" s="230" t="str">
        <f>IF(L11&lt;=20%,"Muy baja",IF(L11&lt;=40%,"Baja",IF(L11&lt;=60%,"Media",IF(L11&lt;=80%,"Alta",IF(L11&lt;=100%,"Muy alta",IF(L11&gt;=100%,"Muy alta",""))))))</f>
        <v>Muy baja</v>
      </c>
      <c r="W11" s="228">
        <f>+IFERROR(VLOOKUP(V11,Fórmula!$F$1:$G$6,2,FALSE),"")</f>
        <v>0.2</v>
      </c>
      <c r="X11" s="230" t="str">
        <f>IF(U11=20%,"Leve",IF(U11=40%,"Menor",IF(U11=60%,"Moderado",IF(U11=80%,"Mayor",IF(U11=100%,"Catastrófico","")))))</f>
        <v>Leve</v>
      </c>
      <c r="Y11" s="228">
        <f>+IFERROR(VLOOKUP(X11,Fórmula!$H$1:$I$6,2,FALSE),"")</f>
        <v>0.2</v>
      </c>
      <c r="Z11" s="225" t="s">
        <v>1622</v>
      </c>
      <c r="AA11" s="228">
        <f>IF(Z11="Bajo",25%,IF(Z11="Moderado",50%,IF(Z11="Alto",75%,IF(Z11="Extremo",100%,""))))</f>
        <v>0.5</v>
      </c>
      <c r="AB11" s="229" t="s">
        <v>446</v>
      </c>
      <c r="AC11" s="71" t="s">
        <v>447</v>
      </c>
      <c r="AD11" s="71" t="s">
        <v>448</v>
      </c>
      <c r="AE11" s="71" t="s">
        <v>54</v>
      </c>
      <c r="AF11" s="41">
        <f>IF(AE11="Preventivo",25%,IF(AE11="Detectivo",15%,IF(AE11="Correctivo",10%,"")))</f>
        <v>0.25</v>
      </c>
      <c r="AG11" s="231" t="s">
        <v>199</v>
      </c>
      <c r="AH11" s="41">
        <f>IF(AG11="Manual",15%,IF(AG11="Automático",25%,""))</f>
        <v>0.15</v>
      </c>
      <c r="AI11" s="41">
        <f t="shared" si="0"/>
        <v>0.4</v>
      </c>
      <c r="AJ11" s="231" t="s">
        <v>200</v>
      </c>
      <c r="AK11" s="224" t="s">
        <v>191</v>
      </c>
      <c r="AL11" s="71" t="s">
        <v>449</v>
      </c>
      <c r="AM11" s="224" t="s">
        <v>23</v>
      </c>
      <c r="AN11" s="231" t="s">
        <v>450</v>
      </c>
      <c r="AO11" s="231" t="s">
        <v>40</v>
      </c>
      <c r="AP11" s="231" t="s">
        <v>451</v>
      </c>
      <c r="AQ11" s="45" t="s">
        <v>452</v>
      </c>
      <c r="AR11" s="231" t="s">
        <v>204</v>
      </c>
      <c r="AS11" s="231" t="s">
        <v>453</v>
      </c>
      <c r="AT11" s="231" t="s">
        <v>206</v>
      </c>
      <c r="AU11" s="231">
        <f>+AA11*AI11</f>
        <v>0.2</v>
      </c>
      <c r="AV11" s="42">
        <f>+AA11-AU11</f>
        <v>0.3</v>
      </c>
      <c r="AW11" s="225" t="str">
        <f>+IF(C11="Corrupción","Moderado",IF(#REF!&lt;=25%,"Bajo",IF(#REF!&lt;=50%,"Moderado",IF(#REF!&lt;=75%,"Alto",IF(#REF!&gt;75%,"Extremo","")))))</f>
        <v>Moderado</v>
      </c>
      <c r="AX11" s="225" t="s">
        <v>41</v>
      </c>
      <c r="AY11" s="120">
        <v>1</v>
      </c>
      <c r="AZ11" s="121" t="s">
        <v>454</v>
      </c>
      <c r="BA11" s="246" t="str">
        <f>+AS11</f>
        <v>Profesional III de apuestas</v>
      </c>
      <c r="BB11" s="46">
        <v>44197</v>
      </c>
      <c r="BC11" s="46">
        <v>44377</v>
      </c>
      <c r="BD11" s="231" t="str">
        <f t="shared" si="1"/>
        <v>Plataforma de Juegos Promocionales y Rifas</v>
      </c>
      <c r="BE11" s="256">
        <v>44439</v>
      </c>
      <c r="BF11" s="257" t="s">
        <v>455</v>
      </c>
      <c r="BG11" s="44">
        <v>44500</v>
      </c>
      <c r="BH11" s="258" t="s">
        <v>456</v>
      </c>
      <c r="BI11" s="44">
        <v>44561</v>
      </c>
      <c r="BJ11" s="270"/>
    </row>
    <row r="12" spans="1:62" ht="57.6" x14ac:dyDescent="0.3">
      <c r="A12" s="376" t="s">
        <v>240</v>
      </c>
      <c r="B12" s="355" t="s">
        <v>71</v>
      </c>
      <c r="C12" s="355" t="s">
        <v>89</v>
      </c>
      <c r="D12" s="355" t="s">
        <v>76</v>
      </c>
      <c r="E12" s="355" t="s">
        <v>34</v>
      </c>
      <c r="F12" s="370" t="s">
        <v>457</v>
      </c>
      <c r="G12" s="411" t="s">
        <v>458</v>
      </c>
      <c r="H12" s="355" t="s">
        <v>459</v>
      </c>
      <c r="I12" s="370" t="s">
        <v>460</v>
      </c>
      <c r="J12" s="355" t="s">
        <v>63</v>
      </c>
      <c r="K12" s="355">
        <v>3</v>
      </c>
      <c r="L12" s="357">
        <f>IF(J12="Diaria",+(K12/360),IF(J12="Mensual",+(K12/12),IF(J12="Bimestral",+(K12/6),IF(J12="Trimestral",+(K12/4),IF(J12="Semestral",+(K12/2),IF(J12="Anual",+(K12/1),""))))))</f>
        <v>0.25</v>
      </c>
      <c r="M12" s="355" t="s">
        <v>29</v>
      </c>
      <c r="N12" s="355">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55" t="s">
        <v>70</v>
      </c>
      <c r="P12" s="355">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355" t="s">
        <v>70</v>
      </c>
      <c r="R12" s="355">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56" t="s">
        <v>57</v>
      </c>
      <c r="T12" s="356" t="s">
        <v>43</v>
      </c>
      <c r="U12" s="356">
        <f>+MAX(N12,P12,R12)</f>
        <v>0.2</v>
      </c>
      <c r="V12" s="369" t="str">
        <f>IF(L12&lt;=20%,"Muy baja",IF(L12&lt;=40%,"Baja",IF(L12&lt;=60%,"Media",IF(L12&lt;=80%,"Alta",IF(L12&lt;=100%,"Muy alta",IF(L12&gt;=100%,"Muy alta",""))))))</f>
        <v>Baja</v>
      </c>
      <c r="W12" s="367">
        <f>+IFERROR(VLOOKUP(V12,Fórmula!$F$1:$G$6,2,FALSE),"")</f>
        <v>0.4</v>
      </c>
      <c r="X12" s="369" t="str">
        <f>IF(U12=20%,"Leve",IF(U12=40%,"Menor",IF(U12=60%,"Moderado",IF(U12=80%,"Mayor",IF(U12=100%,"Catastrófico","")))))</f>
        <v>Leve</v>
      </c>
      <c r="Y12" s="367">
        <f>+IFERROR(VLOOKUP(X12,Fórmula!$H$1:$I$6,2,FALSE),"")</f>
        <v>0.2</v>
      </c>
      <c r="Z12" s="356" t="str">
        <f>+IFERROR(VLOOKUP(V12&amp;X12,Fórmula!$C$2:$D$26,2,FALSE),"")</f>
        <v>Bajo</v>
      </c>
      <c r="AA12" s="367">
        <f>IF(Z12="Bajo",25%,IF(Z12="Moderado",50%,IF(Z12="Alto",75%,IF(Z12="Extremo",100%,""))))</f>
        <v>0.25</v>
      </c>
      <c r="AB12" s="368" t="s">
        <v>461</v>
      </c>
      <c r="AC12" s="71" t="s">
        <v>462</v>
      </c>
      <c r="AD12" s="71" t="s">
        <v>463</v>
      </c>
      <c r="AE12" s="71" t="s">
        <v>54</v>
      </c>
      <c r="AF12" s="41">
        <f>IF(AE12="Preventivo",25%,IF(AE12="Detectivo",15%,IF(AE12="Correctivo",10%,"")))</f>
        <v>0.25</v>
      </c>
      <c r="AG12" s="231" t="s">
        <v>199</v>
      </c>
      <c r="AH12" s="41">
        <f t="shared" ref="AH12" si="5">IF(AG12="Manual",15%,IF(AG12="Automático",25%,""))</f>
        <v>0.15</v>
      </c>
      <c r="AI12" s="41">
        <f t="shared" ref="AI12:AI14" si="6">+AH12+AF12</f>
        <v>0.4</v>
      </c>
      <c r="AJ12" s="231" t="s">
        <v>200</v>
      </c>
      <c r="AK12" s="224" t="s">
        <v>191</v>
      </c>
      <c r="AL12" s="71" t="s">
        <v>464</v>
      </c>
      <c r="AM12" s="224" t="s">
        <v>23</v>
      </c>
      <c r="AN12" s="231" t="s">
        <v>465</v>
      </c>
      <c r="AO12" s="231" t="s">
        <v>24</v>
      </c>
      <c r="AP12" s="231" t="s">
        <v>92</v>
      </c>
      <c r="AQ12" s="231" t="s">
        <v>466</v>
      </c>
      <c r="AR12" s="231" t="s">
        <v>204</v>
      </c>
      <c r="AS12" s="231" t="s">
        <v>467</v>
      </c>
      <c r="AT12" s="231" t="s">
        <v>206</v>
      </c>
      <c r="AU12" s="231">
        <f>+AA12*AI12</f>
        <v>0.1</v>
      </c>
      <c r="AV12" s="42">
        <f>+AA12-AU12</f>
        <v>0.15</v>
      </c>
      <c r="AW12" s="356" t="str">
        <f>+IF(C12="Corrupción","Moderado",IF(AV14&lt;=25%,"Bajo",IF(AV14&lt;=50%,"Moderado",IF(AV14&lt;=75%,"Alto",IF(AV14&gt;75%,"Extremo","")))))</f>
        <v>Bajo</v>
      </c>
      <c r="AX12" s="356" t="s">
        <v>41</v>
      </c>
      <c r="AY12" s="120">
        <v>1</v>
      </c>
      <c r="AZ12" s="71" t="s">
        <v>468</v>
      </c>
      <c r="BA12" s="246" t="str">
        <f t="shared" ref="BA12:BA13" si="7">+AS12</f>
        <v>Profesional III de la Unidad de Apuestas</v>
      </c>
      <c r="BB12" s="40">
        <v>44409</v>
      </c>
      <c r="BC12" s="40">
        <v>44561</v>
      </c>
      <c r="BD12" s="246" t="s">
        <v>469</v>
      </c>
      <c r="BE12" s="256">
        <v>44439</v>
      </c>
      <c r="BF12" s="257" t="s">
        <v>470</v>
      </c>
      <c r="BG12" s="44">
        <v>44500</v>
      </c>
      <c r="BH12" s="258" t="s">
        <v>471</v>
      </c>
      <c r="BI12" s="44">
        <v>44561</v>
      </c>
      <c r="BJ12" s="270"/>
    </row>
    <row r="13" spans="1:62" ht="86.4" x14ac:dyDescent="0.3">
      <c r="A13" s="376"/>
      <c r="B13" s="355"/>
      <c r="C13" s="355"/>
      <c r="D13" s="355"/>
      <c r="E13" s="355"/>
      <c r="F13" s="370"/>
      <c r="G13" s="411"/>
      <c r="H13" s="355"/>
      <c r="I13" s="370"/>
      <c r="J13" s="355"/>
      <c r="K13" s="355"/>
      <c r="L13" s="357"/>
      <c r="M13" s="355"/>
      <c r="N13" s="355"/>
      <c r="O13" s="355"/>
      <c r="P13" s="355"/>
      <c r="Q13" s="355"/>
      <c r="R13" s="355"/>
      <c r="S13" s="356"/>
      <c r="T13" s="356"/>
      <c r="U13" s="356"/>
      <c r="V13" s="369"/>
      <c r="W13" s="367"/>
      <c r="X13" s="369"/>
      <c r="Y13" s="367"/>
      <c r="Z13" s="356"/>
      <c r="AA13" s="367"/>
      <c r="AB13" s="368"/>
      <c r="AC13" s="71" t="s">
        <v>472</v>
      </c>
      <c r="AD13" s="71" t="s">
        <v>473</v>
      </c>
      <c r="AE13" s="71" t="s">
        <v>54</v>
      </c>
      <c r="AF13" s="41">
        <f t="shared" ref="AF13:AF14" si="8">IF(AE13="Preventivo",25%,IF(AE13="Detectivo",15%,IF(AE13="Correctivo",10%,"")))</f>
        <v>0.25</v>
      </c>
      <c r="AG13" s="231" t="s">
        <v>199</v>
      </c>
      <c r="AH13" s="41">
        <f t="shared" ref="AH13:AH20" si="9">IF(AG13="Manual",15%,IF(AG13="Automático",25%,""))</f>
        <v>0.15</v>
      </c>
      <c r="AI13" s="41">
        <f t="shared" si="6"/>
        <v>0.4</v>
      </c>
      <c r="AJ13" s="231" t="s">
        <v>200</v>
      </c>
      <c r="AK13" s="224" t="s">
        <v>191</v>
      </c>
      <c r="AL13" s="71" t="s">
        <v>464</v>
      </c>
      <c r="AM13" s="224" t="s">
        <v>23</v>
      </c>
      <c r="AN13" s="231" t="s">
        <v>465</v>
      </c>
      <c r="AO13" s="231" t="s">
        <v>24</v>
      </c>
      <c r="AP13" s="231" t="s">
        <v>63</v>
      </c>
      <c r="AQ13" s="231" t="s">
        <v>474</v>
      </c>
      <c r="AR13" s="231" t="s">
        <v>204</v>
      </c>
      <c r="AS13" s="231" t="s">
        <v>475</v>
      </c>
      <c r="AT13" s="231" t="s">
        <v>206</v>
      </c>
      <c r="AU13" s="231">
        <f>+AV12*AI13</f>
        <v>0.06</v>
      </c>
      <c r="AV13" s="42">
        <f>+AV12-AU13</f>
        <v>0.09</v>
      </c>
      <c r="AW13" s="356"/>
      <c r="AX13" s="356"/>
      <c r="AY13" s="242">
        <v>2</v>
      </c>
      <c r="AZ13" s="71" t="s">
        <v>476</v>
      </c>
      <c r="BA13" s="246" t="str">
        <f t="shared" si="7"/>
        <v>Responsable designado de la Unidad de Apuestas</v>
      </c>
      <c r="BB13" s="40">
        <v>44197</v>
      </c>
      <c r="BC13" s="40">
        <v>44561</v>
      </c>
      <c r="BD13" s="246" t="s">
        <v>477</v>
      </c>
      <c r="BE13" s="256">
        <v>44439</v>
      </c>
      <c r="BF13" s="257" t="s">
        <v>478</v>
      </c>
      <c r="BG13" s="44">
        <v>44500</v>
      </c>
      <c r="BH13" s="258" t="s">
        <v>479</v>
      </c>
      <c r="BI13" s="44">
        <v>44561</v>
      </c>
      <c r="BJ13" s="270"/>
    </row>
    <row r="14" spans="1:62" ht="72" x14ac:dyDescent="0.3">
      <c r="A14" s="376"/>
      <c r="B14" s="355"/>
      <c r="C14" s="355"/>
      <c r="D14" s="355"/>
      <c r="E14" s="355"/>
      <c r="F14" s="370"/>
      <c r="G14" s="411"/>
      <c r="H14" s="355"/>
      <c r="I14" s="370"/>
      <c r="J14" s="355"/>
      <c r="K14" s="355"/>
      <c r="L14" s="357"/>
      <c r="M14" s="355"/>
      <c r="N14" s="355"/>
      <c r="O14" s="355"/>
      <c r="P14" s="355"/>
      <c r="Q14" s="355"/>
      <c r="R14" s="355"/>
      <c r="S14" s="356"/>
      <c r="T14" s="356"/>
      <c r="U14" s="356"/>
      <c r="V14" s="369"/>
      <c r="W14" s="367"/>
      <c r="X14" s="369"/>
      <c r="Y14" s="367"/>
      <c r="Z14" s="356"/>
      <c r="AA14" s="367"/>
      <c r="AB14" s="368"/>
      <c r="AC14" s="71" t="s">
        <v>480</v>
      </c>
      <c r="AD14" s="71" t="s">
        <v>481</v>
      </c>
      <c r="AE14" s="71" t="s">
        <v>37</v>
      </c>
      <c r="AF14" s="41">
        <f t="shared" si="8"/>
        <v>0.15</v>
      </c>
      <c r="AG14" s="231" t="s">
        <v>199</v>
      </c>
      <c r="AH14" s="41">
        <f t="shared" si="9"/>
        <v>0.15</v>
      </c>
      <c r="AI14" s="41">
        <f t="shared" si="6"/>
        <v>0.3</v>
      </c>
      <c r="AJ14" s="71" t="str">
        <f>+AJ8</f>
        <v>Confiable</v>
      </c>
      <c r="AK14" s="224" t="str">
        <f>+AK8</f>
        <v>SI</v>
      </c>
      <c r="AL14" s="71" t="s">
        <v>482</v>
      </c>
      <c r="AM14" s="224" t="s">
        <v>23</v>
      </c>
      <c r="AN14" s="231" t="s">
        <v>465</v>
      </c>
      <c r="AO14" s="231" t="s">
        <v>40</v>
      </c>
      <c r="AP14" s="231" t="s">
        <v>451</v>
      </c>
      <c r="AQ14" s="231" t="s">
        <v>483</v>
      </c>
      <c r="AR14" s="71" t="str">
        <f>+AR8</f>
        <v>Asignado</v>
      </c>
      <c r="AS14" s="231" t="s">
        <v>484</v>
      </c>
      <c r="AT14" s="71" t="str">
        <f>+AT8</f>
        <v>Adecuado</v>
      </c>
      <c r="AU14" s="231">
        <f>+AV13*AI14</f>
        <v>2.7E-2</v>
      </c>
      <c r="AV14" s="42">
        <f>+AV13-AU14</f>
        <v>6.3E-2</v>
      </c>
      <c r="AW14" s="356"/>
      <c r="AX14" s="356"/>
      <c r="AY14" s="242">
        <v>3</v>
      </c>
      <c r="AZ14" s="71" t="s">
        <v>485</v>
      </c>
      <c r="BA14" s="246" t="str">
        <f>+AS14</f>
        <v>Jefe de la Unidad de Apuestas</v>
      </c>
      <c r="BB14" s="40">
        <v>44197</v>
      </c>
      <c r="BC14" s="40">
        <v>44561</v>
      </c>
      <c r="BD14" s="246" t="str">
        <f t="shared" si="1"/>
        <v>Oficio de requerimiento</v>
      </c>
      <c r="BE14" s="256">
        <v>44439</v>
      </c>
      <c r="BF14" s="257" t="s">
        <v>486</v>
      </c>
      <c r="BG14" s="44">
        <v>44500</v>
      </c>
      <c r="BH14" s="258" t="s">
        <v>487</v>
      </c>
      <c r="BI14" s="44">
        <v>44561</v>
      </c>
      <c r="BJ14" s="270"/>
    </row>
    <row r="15" spans="1:62" ht="111.75" customHeight="1" x14ac:dyDescent="0.3">
      <c r="A15" s="234" t="s">
        <v>191</v>
      </c>
      <c r="B15" s="224" t="s">
        <v>71</v>
      </c>
      <c r="C15" s="224" t="s">
        <v>89</v>
      </c>
      <c r="D15" s="224" t="s">
        <v>12</v>
      </c>
      <c r="E15" s="224" t="s">
        <v>34</v>
      </c>
      <c r="F15" s="231" t="s">
        <v>488</v>
      </c>
      <c r="G15" s="237" t="s">
        <v>489</v>
      </c>
      <c r="H15" s="224" t="s">
        <v>490</v>
      </c>
      <c r="I15" s="231" t="s">
        <v>491</v>
      </c>
      <c r="J15" s="224" t="s">
        <v>92</v>
      </c>
      <c r="K15" s="224">
        <v>1</v>
      </c>
      <c r="L15" s="226">
        <f>IF(J15="Diaria",+(K15/360),IF(J15="Mensual",+(K15/12),IF(J15="Bimestral",+(K15/6),IF(J15="Trimestral",+(K15/4),IF(J15="Semestral",+(K15/2),IF(J15="Anual",+(K15/1),""))))))</f>
        <v>0.5</v>
      </c>
      <c r="M15" s="224" t="s">
        <v>60</v>
      </c>
      <c r="N15" s="26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224" t="s">
        <v>398</v>
      </c>
      <c r="P15" s="26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24" t="s">
        <v>62</v>
      </c>
      <c r="R15" s="26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0.6</v>
      </c>
      <c r="S15" s="225" t="s">
        <v>26</v>
      </c>
      <c r="T15" s="225" t="s">
        <v>43</v>
      </c>
      <c r="U15" s="261">
        <f>+MAX(N15,P15,R15)</f>
        <v>1</v>
      </c>
      <c r="V15" s="230" t="str">
        <f>IF(L15&lt;=20%,"Muy baja",IF(L15&lt;=40%,"Baja",IF(L15&lt;=60%,"Media",IF(L15&lt;=80%,"Alta",IF(L15&lt;=100%,"Muy alta",IF(L15&gt;=100%,"Muy alta",""))))))</f>
        <v>Media</v>
      </c>
      <c r="W15" s="228">
        <f>+IFERROR(VLOOKUP(V15,Fórmula!$F$1:$G$6,2,FALSE),"")</f>
        <v>0.6</v>
      </c>
      <c r="X15" s="230" t="str">
        <f>IF(U15=20%,"Leve",IF(U15=40%,"Menor",IF(U15=60%,"Moderado",IF(U15=80%,"Mayor",IF(U15=100%,"Catastrófico","")))))</f>
        <v>Catastrófico</v>
      </c>
      <c r="Y15" s="228">
        <f>+IFERROR(VLOOKUP(X15,Fórmula!$H$1:$I$6,2,FALSE),"")</f>
        <v>1</v>
      </c>
      <c r="Z15" s="225" t="str">
        <f>+IFERROR(VLOOKUP(V15&amp;X15,Fórmula!$C$2:$D$26,2,FALSE),"")</f>
        <v>Extremo</v>
      </c>
      <c r="AA15" s="228">
        <f>IF(Z15="Bajo",25%,IF(Z15="Moderado",50%,IF(Z15="Alto",75%,IF(Z15="Extremo",100%,""))))</f>
        <v>1</v>
      </c>
      <c r="AB15" s="228"/>
      <c r="AC15" s="71" t="s">
        <v>492</v>
      </c>
      <c r="AD15" s="71" t="s">
        <v>493</v>
      </c>
      <c r="AE15" s="71" t="s">
        <v>54</v>
      </c>
      <c r="AF15" s="41">
        <f>IF(AE15="Preventivo",25%,IF(AE15="Detectivo",15%,IF(AE15="Correctivo",10%,"")))</f>
        <v>0.25</v>
      </c>
      <c r="AG15" s="231" t="s">
        <v>199</v>
      </c>
      <c r="AH15" s="41">
        <f t="shared" si="9"/>
        <v>0.15</v>
      </c>
      <c r="AI15" s="41">
        <f>+AH15+AF15</f>
        <v>0.4</v>
      </c>
      <c r="AJ15" s="231" t="s">
        <v>200</v>
      </c>
      <c r="AK15" s="224" t="s">
        <v>191</v>
      </c>
      <c r="AL15" s="71" t="s">
        <v>494</v>
      </c>
      <c r="AM15" s="224" t="s">
        <v>23</v>
      </c>
      <c r="AN15" s="231" t="s">
        <v>495</v>
      </c>
      <c r="AO15" s="231" t="s">
        <v>24</v>
      </c>
      <c r="AP15" s="231" t="s">
        <v>96</v>
      </c>
      <c r="AQ15" s="231" t="s">
        <v>496</v>
      </c>
      <c r="AR15" s="231" t="s">
        <v>204</v>
      </c>
      <c r="AS15" s="231" t="s">
        <v>497</v>
      </c>
      <c r="AT15" s="231" t="s">
        <v>206</v>
      </c>
      <c r="AU15" s="231">
        <f>+AA15*AI15</f>
        <v>0.4</v>
      </c>
      <c r="AV15" s="42">
        <f>+AA15-AU15</f>
        <v>0.6</v>
      </c>
      <c r="AW15" s="225" t="str">
        <f>IF(AV15&lt;=25%,"Bajo",IF(AV15&lt;=50%,"Moderado",IF(AV15&lt;=75%,"Alto",IF(AV15&gt;75%,"Extremo",""))))</f>
        <v>Alto</v>
      </c>
      <c r="AX15" s="225" t="s">
        <v>41</v>
      </c>
      <c r="AY15" s="120">
        <v>1</v>
      </c>
      <c r="AZ15" s="39" t="s">
        <v>498</v>
      </c>
      <c r="BA15" s="246" t="str">
        <f>+AS15</f>
        <v>Jefe Unidad de Apuestas</v>
      </c>
      <c r="BB15" s="46">
        <v>44197</v>
      </c>
      <c r="BC15" s="46">
        <v>44377</v>
      </c>
      <c r="BD15" s="231" t="str">
        <f t="shared" si="1"/>
        <v>Plan de contingencia vigente
'Documento metodológico</v>
      </c>
      <c r="BE15" s="256">
        <v>44439</v>
      </c>
      <c r="BF15" s="257" t="s">
        <v>499</v>
      </c>
      <c r="BG15" s="44">
        <v>44500</v>
      </c>
      <c r="BH15" s="258" t="s">
        <v>500</v>
      </c>
      <c r="BI15" s="44">
        <v>44561</v>
      </c>
      <c r="BJ15" s="270"/>
    </row>
    <row r="16" spans="1:62" ht="102.75" customHeight="1" x14ac:dyDescent="0.3">
      <c r="A16" s="376" t="s">
        <v>191</v>
      </c>
      <c r="B16" s="355" t="s">
        <v>71</v>
      </c>
      <c r="C16" s="355" t="s">
        <v>55</v>
      </c>
      <c r="D16" s="355" t="s">
        <v>17</v>
      </c>
      <c r="E16" s="355" t="s">
        <v>64</v>
      </c>
      <c r="F16" s="355" t="s">
        <v>501</v>
      </c>
      <c r="G16" s="412" t="s">
        <v>521</v>
      </c>
      <c r="H16" s="410" t="s">
        <v>502</v>
      </c>
      <c r="I16" s="355" t="s">
        <v>503</v>
      </c>
      <c r="J16" s="355" t="s">
        <v>32</v>
      </c>
      <c r="K16" s="355">
        <v>1</v>
      </c>
      <c r="L16" s="357">
        <f>IF(J16="Diaria",+(K16/360),IF(J16="Mensual",+(K16/12),IF(J16="Bimestral",+(K16/6),IF(J16="Trimestral",+(K16/4),IF(J16="Semestral",+(K16/2),IF(J16="Anual",+(K16/1),""))))))</f>
        <v>2.7777777777777779E-3</v>
      </c>
      <c r="M16" s="355" t="s">
        <v>72</v>
      </c>
      <c r="N16" s="355">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0.8</v>
      </c>
      <c r="O16" s="355" t="s">
        <v>61</v>
      </c>
      <c r="P16" s="355">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355" t="s">
        <v>70</v>
      </c>
      <c r="R16" s="355">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356" t="s">
        <v>57</v>
      </c>
      <c r="T16" s="356" t="s">
        <v>58</v>
      </c>
      <c r="U16" s="356">
        <f>+MAX(N16,P16,R16)</f>
        <v>0.8</v>
      </c>
      <c r="V16" s="369" t="str">
        <f>IF(L16&lt;=20%,"Muy baja",IF(L16&lt;=40%,"Baja",IF(L16&lt;=60%,"Media",IF(L16&lt;=80%,"Alta",IF(L16&lt;=100%,"Muy alta",IF(L16&gt;=100%,"Muy alta",""))))))</f>
        <v>Muy baja</v>
      </c>
      <c r="W16" s="367">
        <f>+IFERROR(VLOOKUP(V16,Fórmula!$F$1:$G$6,2,FALSE),"")</f>
        <v>0.2</v>
      </c>
      <c r="X16" s="369" t="str">
        <f>IF(U16=20%,"Leve",IF(U16=40%,"Menor",IF(U16=60%,"Moderado",IF(U16=80%,"Mayor",IF(U16=100%,"Catastrófico","")))))</f>
        <v>Mayor</v>
      </c>
      <c r="Y16" s="367">
        <f>+IFERROR(VLOOKUP(X16,Fórmula!$H$1:$I$6,2,FALSE),"")</f>
        <v>0.8</v>
      </c>
      <c r="Z16" s="356" t="str">
        <f>+IFERROR(VLOOKUP(V16&amp;X16,Fórmula!$C$2:$D$26,2,FALSE),"")</f>
        <v>Alto</v>
      </c>
      <c r="AA16" s="367">
        <f>IF(Z16="Bajo",25%,IF(Z16="Moderado",50%,IF(Z16="Alto",75%,IF(Z16="Extremo",100%,""))))</f>
        <v>0.75</v>
      </c>
      <c r="AB16" s="407" t="s">
        <v>504</v>
      </c>
      <c r="AC16" s="71" t="s">
        <v>505</v>
      </c>
      <c r="AD16" s="71" t="s">
        <v>506</v>
      </c>
      <c r="AE16" s="71" t="s">
        <v>54</v>
      </c>
      <c r="AF16" s="41">
        <f>IF(AE16="Preventivo",25%,IF(AE16="Detectivo",15%,IF(AE16="Correctivo",10%,"")))</f>
        <v>0.25</v>
      </c>
      <c r="AG16" s="231" t="s">
        <v>199</v>
      </c>
      <c r="AH16" s="41">
        <f t="shared" si="9"/>
        <v>0.15</v>
      </c>
      <c r="AI16" s="41">
        <f>+AH16+AF16</f>
        <v>0.4</v>
      </c>
      <c r="AJ16" s="231" t="s">
        <v>200</v>
      </c>
      <c r="AK16" s="224" t="s">
        <v>191</v>
      </c>
      <c r="AL16" s="262" t="s">
        <v>507</v>
      </c>
      <c r="AM16" s="224" t="s">
        <v>23</v>
      </c>
      <c r="AN16" s="231" t="s">
        <v>508</v>
      </c>
      <c r="AO16" s="231" t="s">
        <v>24</v>
      </c>
      <c r="AP16" s="231" t="s">
        <v>86</v>
      </c>
      <c r="AQ16" s="231" t="s">
        <v>508</v>
      </c>
      <c r="AR16" s="231" t="s">
        <v>204</v>
      </c>
      <c r="AS16" s="231" t="s">
        <v>509</v>
      </c>
      <c r="AT16" s="231" t="s">
        <v>206</v>
      </c>
      <c r="AU16" s="355">
        <f>+AA16*AI16</f>
        <v>0.30000000000000004</v>
      </c>
      <c r="AV16" s="357">
        <f>+AA16-AU16</f>
        <v>0.44999999999999996</v>
      </c>
      <c r="AW16" s="356" t="str">
        <f>IF(AV16&lt;=25%,"Bajo",IF(AV16&lt;=50%,"Moderado",IF(AV16&lt;=75%,"Alto",IF(AV16&gt;75%,"Extremo",""))))</f>
        <v>Moderado</v>
      </c>
      <c r="AX16" s="356" t="s">
        <v>41</v>
      </c>
      <c r="AY16" s="120">
        <v>1</v>
      </c>
      <c r="AZ16" s="39"/>
      <c r="BA16" s="246"/>
      <c r="BB16" s="46"/>
      <c r="BC16" s="46"/>
      <c r="BD16" s="231"/>
      <c r="BE16" s="256"/>
      <c r="BF16" s="257"/>
      <c r="BG16" s="44"/>
      <c r="BH16" s="13"/>
      <c r="BI16" s="44">
        <v>44561</v>
      </c>
      <c r="BJ16" s="270"/>
    </row>
    <row r="17" spans="1:62" ht="65.25" customHeight="1" x14ac:dyDescent="0.3">
      <c r="A17" s="376"/>
      <c r="B17" s="355"/>
      <c r="C17" s="355"/>
      <c r="D17" s="355"/>
      <c r="E17" s="355"/>
      <c r="F17" s="355"/>
      <c r="G17" s="412"/>
      <c r="H17" s="410"/>
      <c r="I17" s="355"/>
      <c r="J17" s="355"/>
      <c r="K17" s="355"/>
      <c r="L17" s="357"/>
      <c r="M17" s="355"/>
      <c r="N17" s="355"/>
      <c r="O17" s="355"/>
      <c r="P17" s="355"/>
      <c r="Q17" s="355"/>
      <c r="R17" s="355"/>
      <c r="S17" s="356"/>
      <c r="T17" s="356"/>
      <c r="U17" s="356"/>
      <c r="V17" s="369"/>
      <c r="W17" s="367"/>
      <c r="X17" s="369"/>
      <c r="Y17" s="367"/>
      <c r="Z17" s="356"/>
      <c r="AA17" s="367"/>
      <c r="AB17" s="407"/>
      <c r="AC17" s="71" t="s">
        <v>510</v>
      </c>
      <c r="AD17" s="71" t="s">
        <v>511</v>
      </c>
      <c r="AE17" s="71" t="s">
        <v>54</v>
      </c>
      <c r="AF17" s="41">
        <f>IF(AE17="Preventivo",25%,IF(AE17="Detectivo",15%,IF(AE17="Correctivo",10%,"")))</f>
        <v>0.25</v>
      </c>
      <c r="AG17" s="231" t="s">
        <v>199</v>
      </c>
      <c r="AH17" s="41">
        <f t="shared" si="9"/>
        <v>0.15</v>
      </c>
      <c r="AI17" s="41">
        <f>+AH17+AF17</f>
        <v>0.4</v>
      </c>
      <c r="AJ17" s="231" t="s">
        <v>200</v>
      </c>
      <c r="AK17" s="224" t="s">
        <v>191</v>
      </c>
      <c r="AL17" s="262" t="s">
        <v>512</v>
      </c>
      <c r="AM17" s="224" t="s">
        <v>23</v>
      </c>
      <c r="AN17" s="231" t="s">
        <v>513</v>
      </c>
      <c r="AO17" s="231" t="s">
        <v>24</v>
      </c>
      <c r="AP17" s="231" t="s">
        <v>514</v>
      </c>
      <c r="AQ17" s="231" t="s">
        <v>513</v>
      </c>
      <c r="AR17" s="231" t="s">
        <v>204</v>
      </c>
      <c r="AS17" s="231" t="s">
        <v>509</v>
      </c>
      <c r="AT17" s="231" t="s">
        <v>206</v>
      </c>
      <c r="AU17" s="355"/>
      <c r="AV17" s="357"/>
      <c r="AW17" s="356"/>
      <c r="AX17" s="356"/>
      <c r="AY17" s="264"/>
      <c r="AZ17" s="264"/>
      <c r="BA17" s="265"/>
      <c r="BB17" s="266"/>
      <c r="BC17" s="266"/>
      <c r="BD17" s="263"/>
      <c r="BE17" s="13"/>
      <c r="BF17" s="13"/>
      <c r="BG17" s="13"/>
      <c r="BH17" s="13"/>
      <c r="BI17" s="44">
        <v>44561</v>
      </c>
      <c r="BJ17" s="270"/>
    </row>
    <row r="18" spans="1:62" ht="69.75" customHeight="1" x14ac:dyDescent="0.3">
      <c r="A18" s="376"/>
      <c r="B18" s="355"/>
      <c r="C18" s="355"/>
      <c r="D18" s="355"/>
      <c r="E18" s="355"/>
      <c r="F18" s="355"/>
      <c r="G18" s="412"/>
      <c r="H18" s="410"/>
      <c r="I18" s="355"/>
      <c r="J18" s="355"/>
      <c r="K18" s="355"/>
      <c r="L18" s="357"/>
      <c r="M18" s="355"/>
      <c r="N18" s="355"/>
      <c r="O18" s="355"/>
      <c r="P18" s="355"/>
      <c r="Q18" s="355"/>
      <c r="R18" s="355"/>
      <c r="S18" s="356"/>
      <c r="T18" s="356"/>
      <c r="U18" s="356"/>
      <c r="V18" s="369"/>
      <c r="W18" s="367"/>
      <c r="X18" s="369"/>
      <c r="Y18" s="367"/>
      <c r="Z18" s="356"/>
      <c r="AA18" s="367"/>
      <c r="AB18" s="407"/>
      <c r="AC18" s="71" t="s">
        <v>515</v>
      </c>
      <c r="AD18" s="267" t="s">
        <v>516</v>
      </c>
      <c r="AE18" s="71" t="s">
        <v>54</v>
      </c>
      <c r="AF18" s="41">
        <f>IF(AE18="Preventivo",25%,IF(AE18="Detectivo",15%,IF(AE18="Correctivo",10%,"")))</f>
        <v>0.25</v>
      </c>
      <c r="AG18" s="231" t="s">
        <v>199</v>
      </c>
      <c r="AH18" s="41">
        <f t="shared" si="9"/>
        <v>0.15</v>
      </c>
      <c r="AI18" s="41">
        <f>+AH18+AF18</f>
        <v>0.4</v>
      </c>
      <c r="AJ18" s="231" t="s">
        <v>200</v>
      </c>
      <c r="AK18" s="224" t="s">
        <v>191</v>
      </c>
      <c r="AL18" s="262" t="s">
        <v>507</v>
      </c>
      <c r="AM18" s="224" t="s">
        <v>23</v>
      </c>
      <c r="AN18" s="231" t="s">
        <v>508</v>
      </c>
      <c r="AO18" s="231" t="s">
        <v>24</v>
      </c>
      <c r="AP18" s="231" t="s">
        <v>86</v>
      </c>
      <c r="AQ18" s="231" t="s">
        <v>508</v>
      </c>
      <c r="AR18" s="231" t="s">
        <v>204</v>
      </c>
      <c r="AS18" s="231" t="s">
        <v>509</v>
      </c>
      <c r="AT18" s="231" t="s">
        <v>206</v>
      </c>
      <c r="AU18" s="355"/>
      <c r="AV18" s="357"/>
      <c r="AW18" s="356"/>
      <c r="AX18" s="356"/>
      <c r="AY18" s="264"/>
      <c r="AZ18" s="264"/>
      <c r="BA18" s="265"/>
      <c r="BB18" s="266"/>
      <c r="BC18" s="266"/>
      <c r="BD18" s="263"/>
      <c r="BE18" s="13"/>
      <c r="BF18" s="13"/>
      <c r="BG18" s="13"/>
      <c r="BH18" s="13"/>
      <c r="BI18" s="13"/>
      <c r="BJ18" s="270"/>
    </row>
    <row r="19" spans="1:62" ht="40.5" customHeight="1" x14ac:dyDescent="0.3">
      <c r="A19" s="376" t="s">
        <v>191</v>
      </c>
      <c r="B19" s="355" t="s">
        <v>71</v>
      </c>
      <c r="C19" s="355" t="s">
        <v>89</v>
      </c>
      <c r="D19" s="355" t="s">
        <v>76</v>
      </c>
      <c r="E19" s="355" t="s">
        <v>34</v>
      </c>
      <c r="F19" s="355" t="s">
        <v>517</v>
      </c>
      <c r="G19" s="412" t="s">
        <v>637</v>
      </c>
      <c r="H19" s="410" t="s">
        <v>518</v>
      </c>
      <c r="I19" s="355" t="s">
        <v>519</v>
      </c>
      <c r="J19" s="355" t="s">
        <v>32</v>
      </c>
      <c r="K19" s="355">
        <v>1</v>
      </c>
      <c r="L19" s="357">
        <f>IF(J19="Diaria",+(K19/360),IF(J19="Mensual",+(K19/12),IF(J19="Bimestral",+(K19/6),IF(J19="Trimestral",+(K19/4),IF(J19="Semestral",+(K19/2),IF(J19="Anual",+(K19/1),""))))))</f>
        <v>2.7777777777777779E-3</v>
      </c>
      <c r="M19" s="355" t="s">
        <v>83</v>
      </c>
      <c r="N19" s="355">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1</v>
      </c>
      <c r="O19" s="355" t="s">
        <v>84</v>
      </c>
      <c r="P19" s="355" t="str">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
      </c>
      <c r="Q19" s="355" t="s">
        <v>70</v>
      </c>
      <c r="R19" s="355">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56" t="s">
        <v>57</v>
      </c>
      <c r="T19" s="356" t="s">
        <v>58</v>
      </c>
      <c r="U19" s="356">
        <f>+MAX(N19,P19,R19)</f>
        <v>1</v>
      </c>
      <c r="V19" s="369" t="str">
        <f>IF(L19&lt;=20%,"Muy baja",IF(L19&lt;=40%,"Baja",IF(L19&lt;=60%,"Media",IF(L19&lt;=80%,"Alta",IF(L19&lt;=100%,"Muy alta",IF(L19&gt;=100%,"Muy alta",""))))))</f>
        <v>Muy baja</v>
      </c>
      <c r="W19" s="367">
        <f>+IFERROR(VLOOKUP(V19,Fórmula!$F$1:$G$6,2,FALSE),"")</f>
        <v>0.2</v>
      </c>
      <c r="X19" s="369" t="str">
        <f>IF(U19=20%,"Leve",IF(U19=40%,"Menor",IF(U19=60%,"Moderado",IF(U19=80%,"Mayor",IF(U19=100%,"Catastrófico","")))))</f>
        <v>Catastrófico</v>
      </c>
      <c r="Y19" s="367">
        <f>+IFERROR(VLOOKUP(X19,Fórmula!$H$1:$I$6,2,FALSE),"")</f>
        <v>1</v>
      </c>
      <c r="Z19" s="356" t="str">
        <f>+IFERROR(VLOOKUP(V19&amp;X19,Fórmula!$C$2:$D$26,2,FALSE),"")</f>
        <v>Extremo</v>
      </c>
      <c r="AA19" s="367">
        <f>IF(Z19="Bajo",25%,IF(Z19="Moderado",50%,IF(Z19="Alto",75%,IF(Z19="Extremo",100%,""))))</f>
        <v>1</v>
      </c>
      <c r="AB19" s="407" t="s">
        <v>1596</v>
      </c>
      <c r="AC19" s="71" t="s">
        <v>1598</v>
      </c>
      <c r="AD19" s="275" t="s">
        <v>1599</v>
      </c>
      <c r="AE19" s="71" t="s">
        <v>54</v>
      </c>
      <c r="AF19" s="41">
        <f t="shared" ref="AF19:AF20" si="10">IF(AE19="Preventivo",25%,IF(AE19="Detectivo",15%,IF(AE19="Correctivo",10%,"")))</f>
        <v>0.25</v>
      </c>
      <c r="AG19" s="231" t="s">
        <v>199</v>
      </c>
      <c r="AH19" s="41">
        <f t="shared" si="9"/>
        <v>0.15</v>
      </c>
      <c r="AI19" s="41">
        <f t="shared" ref="AI19:AI20" si="11">+AH19+AF19</f>
        <v>0.4</v>
      </c>
      <c r="AJ19" s="231" t="s">
        <v>200</v>
      </c>
      <c r="AK19" s="224" t="s">
        <v>191</v>
      </c>
      <c r="AL19" s="71" t="s">
        <v>1600</v>
      </c>
      <c r="AM19" s="224" t="s">
        <v>23</v>
      </c>
      <c r="AN19" s="231" t="s">
        <v>1601</v>
      </c>
      <c r="AO19" s="231" t="s">
        <v>24</v>
      </c>
      <c r="AP19" s="231" t="s">
        <v>92</v>
      </c>
      <c r="AQ19" s="231" t="s">
        <v>1602</v>
      </c>
      <c r="AR19" s="231" t="s">
        <v>204</v>
      </c>
      <c r="AS19" s="231" t="s">
        <v>509</v>
      </c>
      <c r="AT19" s="231" t="s">
        <v>206</v>
      </c>
      <c r="AU19" s="71">
        <f>+AA19*AI19</f>
        <v>0.4</v>
      </c>
      <c r="AV19" s="41">
        <f>+AA19-AU19</f>
        <v>0.6</v>
      </c>
      <c r="AW19" s="356" t="str">
        <f>IF(AV20&lt;=25%,"Bajo",IF(AV20&lt;=50%,"Moderado",IF(AV20&lt;=75%,"Alto",IF(AV20&gt;75%,"Extremo",""))))</f>
        <v>Moderado</v>
      </c>
      <c r="AX19" s="356" t="s">
        <v>41</v>
      </c>
      <c r="AY19" s="264"/>
      <c r="AZ19" s="264"/>
      <c r="BA19" s="265"/>
      <c r="BB19" s="266"/>
      <c r="BC19" s="266"/>
      <c r="BD19" s="263"/>
      <c r="BE19" s="13"/>
      <c r="BF19" s="13"/>
      <c r="BG19" s="13"/>
      <c r="BH19" s="13"/>
      <c r="BI19" s="13"/>
      <c r="BJ19" s="270"/>
    </row>
    <row r="20" spans="1:62" ht="34.5" customHeight="1" thickBot="1" x14ac:dyDescent="0.35">
      <c r="A20" s="348"/>
      <c r="B20" s="350"/>
      <c r="C20" s="350"/>
      <c r="D20" s="350"/>
      <c r="E20" s="350"/>
      <c r="F20" s="350"/>
      <c r="G20" s="414"/>
      <c r="H20" s="413"/>
      <c r="I20" s="350"/>
      <c r="J20" s="350"/>
      <c r="K20" s="350"/>
      <c r="L20" s="354"/>
      <c r="M20" s="350"/>
      <c r="N20" s="350"/>
      <c r="O20" s="350"/>
      <c r="P20" s="350"/>
      <c r="Q20" s="350"/>
      <c r="R20" s="350"/>
      <c r="S20" s="344"/>
      <c r="T20" s="344"/>
      <c r="U20" s="344"/>
      <c r="V20" s="340"/>
      <c r="W20" s="342"/>
      <c r="X20" s="340"/>
      <c r="Y20" s="342"/>
      <c r="Z20" s="344"/>
      <c r="AA20" s="342"/>
      <c r="AB20" s="408"/>
      <c r="AC20" s="38" t="s">
        <v>1603</v>
      </c>
      <c r="AD20" s="300" t="s">
        <v>1604</v>
      </c>
      <c r="AE20" s="38" t="s">
        <v>54</v>
      </c>
      <c r="AF20" s="47">
        <f t="shared" si="10"/>
        <v>0.25</v>
      </c>
      <c r="AG20" s="222" t="s">
        <v>199</v>
      </c>
      <c r="AH20" s="47">
        <f t="shared" si="9"/>
        <v>0.15</v>
      </c>
      <c r="AI20" s="47">
        <f t="shared" si="11"/>
        <v>0.4</v>
      </c>
      <c r="AJ20" s="222" t="s">
        <v>200</v>
      </c>
      <c r="AK20" s="221" t="s">
        <v>191</v>
      </c>
      <c r="AL20" s="38" t="s">
        <v>1600</v>
      </c>
      <c r="AM20" s="221" t="s">
        <v>23</v>
      </c>
      <c r="AN20" s="222" t="s">
        <v>1601</v>
      </c>
      <c r="AO20" s="222" t="s">
        <v>24</v>
      </c>
      <c r="AP20" s="222" t="s">
        <v>92</v>
      </c>
      <c r="AQ20" s="222" t="s">
        <v>1602</v>
      </c>
      <c r="AR20" s="222" t="s">
        <v>204</v>
      </c>
      <c r="AS20" s="222" t="s">
        <v>509</v>
      </c>
      <c r="AT20" s="222" t="s">
        <v>206</v>
      </c>
      <c r="AU20" s="38">
        <f>+AV19*AI20</f>
        <v>0.24</v>
      </c>
      <c r="AV20" s="47">
        <f>+AV19-AU20</f>
        <v>0.36</v>
      </c>
      <c r="AW20" s="344"/>
      <c r="AX20" s="344"/>
      <c r="AY20" s="100"/>
      <c r="AZ20" s="100"/>
      <c r="BA20" s="271"/>
      <c r="BB20" s="272"/>
      <c r="BC20" s="272"/>
      <c r="BD20" s="248"/>
      <c r="BE20" s="15"/>
      <c r="BF20" s="15"/>
      <c r="BG20" s="15"/>
      <c r="BH20" s="15"/>
      <c r="BI20" s="15"/>
      <c r="BJ20" s="273"/>
    </row>
    <row r="21" spans="1:62" x14ac:dyDescent="0.3">
      <c r="W21" s="27"/>
      <c r="Y21" s="27"/>
      <c r="AF21" s="27"/>
      <c r="AG21" s="27"/>
      <c r="AH21" s="27"/>
      <c r="AI21" s="27"/>
      <c r="AV21" s="31"/>
    </row>
    <row r="22" spans="1:62" x14ac:dyDescent="0.3">
      <c r="F22" s="86"/>
      <c r="W22" s="27"/>
      <c r="Y22" s="27"/>
      <c r="AF22" s="27"/>
      <c r="AG22" s="27"/>
      <c r="AH22" s="27"/>
      <c r="AI22" s="27"/>
      <c r="AV22" s="31"/>
    </row>
    <row r="23" spans="1:62" x14ac:dyDescent="0.3">
      <c r="W23" s="27"/>
      <c r="Y23" s="27"/>
      <c r="AF23" s="27"/>
      <c r="AG23" s="27"/>
      <c r="AH23" s="27"/>
      <c r="AI23" s="27"/>
      <c r="AV23" s="31"/>
    </row>
    <row r="24" spans="1:62" x14ac:dyDescent="0.3">
      <c r="W24" s="27"/>
      <c r="Y24" s="27"/>
      <c r="AF24" s="27"/>
      <c r="AG24" s="27"/>
      <c r="AH24" s="27"/>
      <c r="AI24" s="27"/>
      <c r="AV24" s="31"/>
    </row>
    <row r="25" spans="1:62" x14ac:dyDescent="0.3">
      <c r="W25" s="27"/>
      <c r="Y25" s="27"/>
      <c r="AF25" s="27"/>
      <c r="AG25" s="27"/>
      <c r="AH25" s="27"/>
      <c r="AI25" s="27"/>
      <c r="AV25" s="31"/>
    </row>
    <row r="26" spans="1:62" x14ac:dyDescent="0.3">
      <c r="W26" s="27"/>
      <c r="Y26" s="27"/>
      <c r="AF26" s="27"/>
      <c r="AG26" s="27"/>
      <c r="AH26" s="27"/>
      <c r="AI26" s="27"/>
      <c r="AV26" s="31"/>
    </row>
    <row r="27" spans="1:62" x14ac:dyDescent="0.3">
      <c r="W27" s="27"/>
      <c r="Y27" s="27"/>
      <c r="AF27" s="27"/>
      <c r="AG27" s="27"/>
      <c r="AH27" s="27"/>
      <c r="AI27" s="27"/>
      <c r="AV27" s="31"/>
    </row>
    <row r="28" spans="1:62" x14ac:dyDescent="0.3">
      <c r="W28" s="27"/>
      <c r="Y28" s="27"/>
      <c r="AF28" s="27"/>
      <c r="AG28" s="27"/>
      <c r="AH28" s="27"/>
      <c r="AI28" s="27"/>
      <c r="AV28" s="31"/>
    </row>
    <row r="29" spans="1:62" x14ac:dyDescent="0.3">
      <c r="W29" s="27"/>
      <c r="Y29" s="27"/>
      <c r="AF29" s="27"/>
      <c r="AG29" s="27"/>
      <c r="AH29" s="27"/>
      <c r="AI29" s="27"/>
      <c r="AV29" s="31"/>
    </row>
    <row r="30" spans="1:62" x14ac:dyDescent="0.3">
      <c r="W30" s="27"/>
      <c r="Y30" s="27"/>
      <c r="AF30" s="27"/>
      <c r="AG30" s="27"/>
      <c r="AH30" s="27"/>
      <c r="AI30" s="27"/>
      <c r="AV30" s="31"/>
    </row>
    <row r="31" spans="1:62" x14ac:dyDescent="0.3">
      <c r="W31" s="27"/>
      <c r="Y31" s="27"/>
      <c r="AF31" s="27"/>
      <c r="AG31" s="27"/>
      <c r="AH31" s="27"/>
      <c r="AI31" s="27"/>
      <c r="AV31" s="31"/>
    </row>
    <row r="32" spans="1:62"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row r="315" spans="23:48" x14ac:dyDescent="0.3">
      <c r="W315" s="27"/>
      <c r="Y315" s="27"/>
      <c r="AF315" s="27"/>
      <c r="AG315" s="27"/>
      <c r="AH315" s="27"/>
      <c r="AI315" s="27"/>
      <c r="AV315" s="31"/>
    </row>
    <row r="316" spans="23:48" x14ac:dyDescent="0.3">
      <c r="W316" s="27"/>
      <c r="Y316" s="27"/>
      <c r="AF316" s="27"/>
      <c r="AG316" s="27"/>
      <c r="AH316" s="27"/>
      <c r="AI316" s="27"/>
      <c r="AV316" s="31"/>
    </row>
    <row r="317" spans="23:48" x14ac:dyDescent="0.3">
      <c r="W317" s="27"/>
      <c r="Y317" s="27"/>
      <c r="AF317" s="27"/>
      <c r="AG317" s="27"/>
      <c r="AH317" s="27"/>
      <c r="AI317" s="27"/>
      <c r="AV317" s="31"/>
    </row>
    <row r="318" spans="23:48" x14ac:dyDescent="0.3">
      <c r="W318" s="27"/>
      <c r="Y318" s="27"/>
      <c r="AF318" s="27"/>
      <c r="AG318" s="27"/>
      <c r="AH318" s="27"/>
      <c r="AI318" s="27"/>
      <c r="AV318" s="31"/>
    </row>
    <row r="319" spans="23:48" x14ac:dyDescent="0.3">
      <c r="W319" s="27"/>
      <c r="Y319" s="27"/>
      <c r="AF319" s="27"/>
      <c r="AG319" s="27"/>
      <c r="AH319" s="27"/>
      <c r="AI319" s="27"/>
      <c r="AV319" s="31"/>
    </row>
    <row r="320" spans="23:48" x14ac:dyDescent="0.3">
      <c r="W320" s="27"/>
      <c r="Y320" s="27"/>
      <c r="AF320" s="27"/>
      <c r="AG320" s="27"/>
      <c r="AH320" s="27"/>
      <c r="AI320" s="27"/>
      <c r="AV320" s="31"/>
    </row>
    <row r="321" spans="23:48" x14ac:dyDescent="0.3">
      <c r="W321" s="27"/>
      <c r="Y321" s="27"/>
      <c r="AF321" s="27"/>
      <c r="AG321" s="27"/>
      <c r="AH321" s="27"/>
      <c r="AI321" s="27"/>
      <c r="AV321" s="31"/>
    </row>
    <row r="322" spans="23:48" x14ac:dyDescent="0.3">
      <c r="W322" s="27"/>
      <c r="Y322" s="27"/>
      <c r="AF322" s="27"/>
      <c r="AG322" s="27"/>
      <c r="AH322" s="27"/>
      <c r="AI322" s="27"/>
      <c r="AV322" s="31"/>
    </row>
    <row r="323" spans="23:48" x14ac:dyDescent="0.3">
      <c r="W323" s="27"/>
      <c r="Y323" s="27"/>
      <c r="AF323" s="27"/>
      <c r="AG323" s="27"/>
      <c r="AH323" s="27"/>
      <c r="AI323" s="27"/>
      <c r="AV323" s="31"/>
    </row>
    <row r="324" spans="23:48" x14ac:dyDescent="0.3">
      <c r="W324" s="27"/>
      <c r="Y324" s="27"/>
      <c r="AF324" s="27"/>
      <c r="AG324" s="27"/>
      <c r="AH324" s="27"/>
      <c r="AI324" s="27"/>
      <c r="AV324" s="31"/>
    </row>
    <row r="325" spans="23:48" x14ac:dyDescent="0.3">
      <c r="W325" s="27"/>
      <c r="Y325" s="27"/>
      <c r="AF325" s="27"/>
      <c r="AG325" s="27"/>
      <c r="AH325" s="27"/>
      <c r="AI325" s="27"/>
      <c r="AV325" s="31"/>
    </row>
    <row r="326" spans="23:48" x14ac:dyDescent="0.3">
      <c r="W326" s="27"/>
      <c r="Y326" s="27"/>
      <c r="AF326" s="27"/>
      <c r="AG326" s="27"/>
      <c r="AH326" s="27"/>
      <c r="AI326" s="27"/>
      <c r="AV326" s="31"/>
    </row>
    <row r="327" spans="23:48" x14ac:dyDescent="0.3">
      <c r="W327" s="27"/>
      <c r="Y327" s="27"/>
      <c r="AF327" s="27"/>
      <c r="AG327" s="27"/>
      <c r="AH327" s="27"/>
      <c r="AI327" s="27"/>
      <c r="AV327" s="31"/>
    </row>
    <row r="328" spans="23:48" x14ac:dyDescent="0.3">
      <c r="W328" s="27"/>
      <c r="Y328" s="27"/>
      <c r="AF328" s="27"/>
      <c r="AG328" s="27"/>
      <c r="AH328" s="27"/>
      <c r="AI328" s="27"/>
      <c r="AV328" s="31"/>
    </row>
  </sheetData>
  <sheetProtection formatCells="0" formatColumns="0" formatRows="0"/>
  <mergeCells count="173">
    <mergeCell ref="J19:J20"/>
    <mergeCell ref="K19:K20"/>
    <mergeCell ref="L19:L20"/>
    <mergeCell ref="M19:M20"/>
    <mergeCell ref="O19:O20"/>
    <mergeCell ref="Q19:Q20"/>
    <mergeCell ref="S19:S20"/>
    <mergeCell ref="T19:T20"/>
    <mergeCell ref="V19:V20"/>
    <mergeCell ref="H19:H20"/>
    <mergeCell ref="F19:F20"/>
    <mergeCell ref="I19:I20"/>
    <mergeCell ref="G19:G20"/>
    <mergeCell ref="E19:E20"/>
    <mergeCell ref="D19:D20"/>
    <mergeCell ref="C19:C20"/>
    <mergeCell ref="A19:A20"/>
    <mergeCell ref="B19:B20"/>
    <mergeCell ref="A16:A18"/>
    <mergeCell ref="B16:B18"/>
    <mergeCell ref="C16:C18"/>
    <mergeCell ref="D16:D18"/>
    <mergeCell ref="E16:E18"/>
    <mergeCell ref="F16:F18"/>
    <mergeCell ref="G16:G18"/>
    <mergeCell ref="H16:H18"/>
    <mergeCell ref="I16:I18"/>
    <mergeCell ref="F4:F5"/>
    <mergeCell ref="G4:G5"/>
    <mergeCell ref="H4:H5"/>
    <mergeCell ref="I4:I5"/>
    <mergeCell ref="J4:J5"/>
    <mergeCell ref="N4:N5"/>
    <mergeCell ref="P4:P5"/>
    <mergeCell ref="R4:R5"/>
    <mergeCell ref="AB16:AB18"/>
    <mergeCell ref="J16:J18"/>
    <mergeCell ref="K16:K18"/>
    <mergeCell ref="L16:L18"/>
    <mergeCell ref="M16:M18"/>
    <mergeCell ref="O16:O18"/>
    <mergeCell ref="Q16:Q18"/>
    <mergeCell ref="S16:S18"/>
    <mergeCell ref="T16:T18"/>
    <mergeCell ref="V16:V18"/>
    <mergeCell ref="X16:X18"/>
    <mergeCell ref="Z16:Z18"/>
    <mergeCell ref="X12:X14"/>
    <mergeCell ref="Y12:Y14"/>
    <mergeCell ref="Z12:Z14"/>
    <mergeCell ref="AA12:AA14"/>
    <mergeCell ref="A12:A14"/>
    <mergeCell ref="B12:B14"/>
    <mergeCell ref="C12:C14"/>
    <mergeCell ref="D12:D14"/>
    <mergeCell ref="E12:E14"/>
    <mergeCell ref="F12:F14"/>
    <mergeCell ref="G12:G14"/>
    <mergeCell ref="H12:H14"/>
    <mergeCell ref="I12:I14"/>
    <mergeCell ref="F6:F10"/>
    <mergeCell ref="G6:G10"/>
    <mergeCell ref="H6:H10"/>
    <mergeCell ref="Z6:Z10"/>
    <mergeCell ref="Q6:Q10"/>
    <mergeCell ref="R6:R10"/>
    <mergeCell ref="AW6:AW10"/>
    <mergeCell ref="AX6:AX10"/>
    <mergeCell ref="I6:I10"/>
    <mergeCell ref="AW12:AW14"/>
    <mergeCell ref="AX12:AX14"/>
    <mergeCell ref="AA6:AA10"/>
    <mergeCell ref="J12:J14"/>
    <mergeCell ref="K12:K14"/>
    <mergeCell ref="L12:L14"/>
    <mergeCell ref="AB6:AB10"/>
    <mergeCell ref="AB12:AB14"/>
    <mergeCell ref="S6:S10"/>
    <mergeCell ref="T6:T10"/>
    <mergeCell ref="W12:W14"/>
    <mergeCell ref="V12:V14"/>
    <mergeCell ref="S12:S14"/>
    <mergeCell ref="T12:T14"/>
    <mergeCell ref="U12:U14"/>
    <mergeCell ref="M12:M14"/>
    <mergeCell ref="N12:N14"/>
    <mergeCell ref="O12:O14"/>
    <mergeCell ref="P12:P14"/>
    <mergeCell ref="Q12:Q14"/>
    <mergeCell ref="R12:R14"/>
    <mergeCell ref="BC2:BC3"/>
    <mergeCell ref="AC1:AT1"/>
    <mergeCell ref="AV1:AX1"/>
    <mergeCell ref="AY1:BJ1"/>
    <mergeCell ref="AC2:AC3"/>
    <mergeCell ref="AD2:AD3"/>
    <mergeCell ref="AE2:AH2"/>
    <mergeCell ref="AI2:AI3"/>
    <mergeCell ref="BD2:BD3"/>
    <mergeCell ref="BE2:BJ2"/>
    <mergeCell ref="AJ2:AT2"/>
    <mergeCell ref="AU2:AW3"/>
    <mergeCell ref="AX2:AX3"/>
    <mergeCell ref="AY2:AZ3"/>
    <mergeCell ref="BA2:BA3"/>
    <mergeCell ref="BB2:BB3"/>
    <mergeCell ref="A1:T2"/>
    <mergeCell ref="U1:AB2"/>
    <mergeCell ref="U6:U10"/>
    <mergeCell ref="J6:J10"/>
    <mergeCell ref="K6:K10"/>
    <mergeCell ref="L6:L10"/>
    <mergeCell ref="A6:A10"/>
    <mergeCell ref="B6:B10"/>
    <mergeCell ref="C6:C10"/>
    <mergeCell ref="D6:D10"/>
    <mergeCell ref="E6:E10"/>
    <mergeCell ref="V6:V10"/>
    <mergeCell ref="W6:W10"/>
    <mergeCell ref="X6:X10"/>
    <mergeCell ref="Y6:Y10"/>
    <mergeCell ref="M6:M10"/>
    <mergeCell ref="N6:N10"/>
    <mergeCell ref="O6:O10"/>
    <mergeCell ref="P6:P10"/>
    <mergeCell ref="A4:A5"/>
    <mergeCell ref="B4:B5"/>
    <mergeCell ref="C4:C5"/>
    <mergeCell ref="D4:D5"/>
    <mergeCell ref="E4:E5"/>
    <mergeCell ref="AA4:AA5"/>
    <mergeCell ref="Y4:Y5"/>
    <mergeCell ref="W4:W5"/>
    <mergeCell ref="U4:U5"/>
    <mergeCell ref="G3:H3"/>
    <mergeCell ref="AK3:AL3"/>
    <mergeCell ref="AM3:AN3"/>
    <mergeCell ref="AO3:AP3"/>
    <mergeCell ref="AR3:AS3"/>
    <mergeCell ref="AB4:AB5"/>
    <mergeCell ref="V4:V5"/>
    <mergeCell ref="X4:X5"/>
    <mergeCell ref="Z4:Z5"/>
    <mergeCell ref="S4:S5"/>
    <mergeCell ref="T4:T5"/>
    <mergeCell ref="K4:K5"/>
    <mergeCell ref="L4:L5"/>
    <mergeCell ref="M4:M5"/>
    <mergeCell ref="O4:O5"/>
    <mergeCell ref="Q4:Q5"/>
    <mergeCell ref="N16:N18"/>
    <mergeCell ref="P16:P18"/>
    <mergeCell ref="R16:R18"/>
    <mergeCell ref="N19:N20"/>
    <mergeCell ref="P19:P20"/>
    <mergeCell ref="R19:R20"/>
    <mergeCell ref="AW19:AW20"/>
    <mergeCell ref="AX19:AX20"/>
    <mergeCell ref="AU16:AU18"/>
    <mergeCell ref="AV16:AV18"/>
    <mergeCell ref="U16:U18"/>
    <mergeCell ref="W16:W18"/>
    <mergeCell ref="Y16:Y18"/>
    <mergeCell ref="AA16:AA18"/>
    <mergeCell ref="U19:U20"/>
    <mergeCell ref="W19:W20"/>
    <mergeCell ref="Y19:Y20"/>
    <mergeCell ref="AA19:AA20"/>
    <mergeCell ref="AW16:AW18"/>
    <mergeCell ref="AX16:AX18"/>
    <mergeCell ref="X19:X20"/>
    <mergeCell ref="Z19:Z20"/>
    <mergeCell ref="AB19:AB20"/>
  </mergeCells>
  <conditionalFormatting sqref="AJ4:AK10">
    <cfRule type="containsText" dxfId="9500" priority="2039" operator="containsText" text="BAJA">
      <formula>NOT(ISERROR(SEARCH("BAJA",AJ4)))</formula>
    </cfRule>
    <cfRule type="containsText" dxfId="9499" priority="2040" operator="containsText" text="MEDIA">
      <formula>NOT(ISERROR(SEARCH("MEDIA",AJ4)))</formula>
    </cfRule>
    <cfRule type="containsText" dxfId="9498" priority="2041" operator="containsText" text="ALTA">
      <formula>NOT(ISERROR(SEARCH("ALTA",AJ4)))</formula>
    </cfRule>
  </conditionalFormatting>
  <conditionalFormatting sqref="AR6">
    <cfRule type="containsText" dxfId="9497" priority="2045" operator="containsText" text="BAJA">
      <formula>NOT(ISERROR(SEARCH("BAJA",AR6)))</formula>
    </cfRule>
    <cfRule type="containsText" dxfId="9496" priority="2046" operator="containsText" text="MEDIA">
      <formula>NOT(ISERROR(SEARCH("MEDIA",AR6)))</formula>
    </cfRule>
    <cfRule type="containsText" dxfId="9495" priority="2047" operator="containsText" text="ALTA">
      <formula>NOT(ISERROR(SEARCH("ALTA",AR6)))</formula>
    </cfRule>
  </conditionalFormatting>
  <conditionalFormatting sqref="AU4:AV4 AU5">
    <cfRule type="cellIs" dxfId="9494" priority="1806" operator="greaterThan">
      <formula>75%</formula>
    </cfRule>
    <cfRule type="cellIs" dxfId="9493" priority="1807" operator="between">
      <formula>51%</formula>
      <formula>75%</formula>
    </cfRule>
    <cfRule type="cellIs" dxfId="9492" priority="1808" operator="between">
      <formula>26%</formula>
      <formula>50%</formula>
    </cfRule>
    <cfRule type="cellIs" dxfId="9491" priority="1809" operator="between">
      <formula>0%</formula>
      <formula>25%</formula>
    </cfRule>
    <cfRule type="containsText" dxfId="9490" priority="2048" operator="containsText" text="BAJA">
      <formula>NOT(ISERROR(SEARCH("BAJA",AU4)))</formula>
    </cfRule>
    <cfRule type="containsText" dxfId="9489" priority="2049" operator="containsText" text="MEDIA">
      <formula>NOT(ISERROR(SEARCH("MEDIA",AU4)))</formula>
    </cfRule>
    <cfRule type="containsText" dxfId="9488" priority="2050" operator="containsText" text="ALTA">
      <formula>NOT(ISERROR(SEARCH("ALTA",AU4)))</formula>
    </cfRule>
  </conditionalFormatting>
  <conditionalFormatting sqref="AC6">
    <cfRule type="containsText" dxfId="9487" priority="2030" operator="containsText" text="BAJA">
      <formula>NOT(ISERROR(SEARCH("BAJA",AC6)))</formula>
    </cfRule>
    <cfRule type="containsText" dxfId="9486" priority="2031" operator="containsText" text="MEDIA">
      <formula>NOT(ISERROR(SEARCH("MEDIA",AC6)))</formula>
    </cfRule>
    <cfRule type="containsText" dxfId="9485" priority="2032" operator="containsText" text="ALTA">
      <formula>NOT(ISERROR(SEARCH("ALTA",AC6)))</formula>
    </cfRule>
  </conditionalFormatting>
  <conditionalFormatting sqref="V4:X4 Z4 AW4:AX5 AX6">
    <cfRule type="cellIs" dxfId="9484" priority="1931" operator="equal">
      <formula>100%</formula>
    </cfRule>
    <cfRule type="cellIs" dxfId="9483" priority="1932" operator="equal">
      <formula>80%</formula>
    </cfRule>
    <cfRule type="cellIs" dxfId="9482" priority="1933" operator="equal">
      <formula>60%</formula>
    </cfRule>
    <cfRule type="cellIs" dxfId="9481" priority="1934" operator="equal">
      <formula>40%</formula>
    </cfRule>
    <cfRule type="cellIs" dxfId="9480" priority="1935" operator="equal">
      <formula>0.2</formula>
    </cfRule>
    <cfRule type="containsText" dxfId="9479" priority="1975" operator="containsText" text="Extremo">
      <formula>NOT(ISERROR(SEARCH("Extremo",V4)))</formula>
    </cfRule>
    <cfRule type="containsText" dxfId="9478" priority="1976" operator="containsText" text="Alto">
      <formula>NOT(ISERROR(SEARCH("Alto",V4)))</formula>
    </cfRule>
    <cfRule type="containsText" dxfId="9477" priority="1977" operator="containsText" text="Bajo">
      <formula>NOT(ISERROR(SEARCH("Bajo",V4)))</formula>
    </cfRule>
    <cfRule type="containsText" dxfId="9476" priority="1998" operator="containsText" text="Catastrófico">
      <formula>NOT(ISERROR(SEARCH("Catastrófico",V4)))</formula>
    </cfRule>
    <cfRule type="containsText" dxfId="9475" priority="1999" operator="containsText" text="Mayor">
      <formula>NOT(ISERROR(SEARCH("Mayor",V4)))</formula>
    </cfRule>
    <cfRule type="containsText" dxfId="9474" priority="2000" operator="containsText" text="Moderado">
      <formula>NOT(ISERROR(SEARCH("Moderado",V4)))</formula>
    </cfRule>
    <cfRule type="containsText" dxfId="9473" priority="2001" operator="containsText" text="Menor">
      <formula>NOT(ISERROR(SEARCH("Menor",V4)))</formula>
    </cfRule>
    <cfRule type="containsText" dxfId="9472" priority="2002" operator="containsText" text="Leve">
      <formula>NOT(ISERROR(SEARCH("Leve",V4)))</formula>
    </cfRule>
    <cfRule type="containsText" dxfId="9471" priority="2013" operator="containsText" text="Muy a">
      <formula>NOT(ISERROR(SEARCH("Muy a",V4)))</formula>
    </cfRule>
    <cfRule type="containsText" dxfId="9470" priority="2014" operator="containsText" text="Muy b">
      <formula>NOT(ISERROR(SEARCH("Muy b",V4)))</formula>
    </cfRule>
    <cfRule type="containsText" dxfId="9469" priority="2015" operator="containsText" text="Baja">
      <formula>NOT(ISERROR(SEARCH("Baja",V4)))</formula>
    </cfRule>
    <cfRule type="containsText" dxfId="9468" priority="2016" operator="containsText" text="Media">
      <formula>NOT(ISERROR(SEARCH("Media",V4)))</formula>
    </cfRule>
    <cfRule type="containsText" dxfId="9467" priority="2017" operator="containsText" text="Alta">
      <formula>NOT(ISERROR(SEARCH("Alta",V4)))</formula>
    </cfRule>
  </conditionalFormatting>
  <conditionalFormatting sqref="V6">
    <cfRule type="containsText" dxfId="9466" priority="2008" operator="containsText" text="Muy a">
      <formula>NOT(ISERROR(SEARCH("Muy a",V6)))</formula>
    </cfRule>
    <cfRule type="containsText" dxfId="9465" priority="2009" operator="containsText" text="Muy b">
      <formula>NOT(ISERROR(SEARCH("Muy b",V6)))</formula>
    </cfRule>
    <cfRule type="containsText" dxfId="9464" priority="2010" operator="containsText" text="Baja">
      <formula>NOT(ISERROR(SEARCH("Baja",V6)))</formula>
    </cfRule>
    <cfRule type="containsText" dxfId="9463" priority="2011" operator="containsText" text="Media">
      <formula>NOT(ISERROR(SEARCH("Media",V6)))</formula>
    </cfRule>
    <cfRule type="containsText" dxfId="9462" priority="2012" operator="containsText" text="Alta">
      <formula>NOT(ISERROR(SEARCH("Alta",V6)))</formula>
    </cfRule>
  </conditionalFormatting>
  <conditionalFormatting sqref="X6">
    <cfRule type="containsText" dxfId="9461" priority="1988" operator="containsText" text="Catastrófico">
      <formula>NOT(ISERROR(SEARCH("Catastrófico",X6)))</formula>
    </cfRule>
    <cfRule type="containsText" dxfId="9460" priority="1989" operator="containsText" text="Mayor">
      <formula>NOT(ISERROR(SEARCH("Mayor",X6)))</formula>
    </cfRule>
    <cfRule type="containsText" dxfId="9459" priority="1990" operator="containsText" text="Moderado">
      <formula>NOT(ISERROR(SEARCH("Moderado",X6)))</formula>
    </cfRule>
    <cfRule type="containsText" dxfId="9458" priority="1991" operator="containsText" text="Menor">
      <formula>NOT(ISERROR(SEARCH("Menor",X6)))</formula>
    </cfRule>
    <cfRule type="containsText" dxfId="9457" priority="1992" operator="containsText" text="Leve">
      <formula>NOT(ISERROR(SEARCH("Leve",X6)))</formula>
    </cfRule>
    <cfRule type="containsText" dxfId="9456" priority="1993" operator="containsText" text="Muy a">
      <formula>NOT(ISERROR(SEARCH("Muy a",X6)))</formula>
    </cfRule>
    <cfRule type="containsText" dxfId="9455" priority="1994" operator="containsText" text="Muy b">
      <formula>NOT(ISERROR(SEARCH("Muy b",X6)))</formula>
    </cfRule>
    <cfRule type="containsText" dxfId="9454" priority="1995" operator="containsText" text="Baja">
      <formula>NOT(ISERROR(SEARCH("Baja",X6)))</formula>
    </cfRule>
    <cfRule type="containsText" dxfId="9453" priority="1996" operator="containsText" text="Media">
      <formula>NOT(ISERROR(SEARCH("Media",X6)))</formula>
    </cfRule>
    <cfRule type="containsText" dxfId="9452" priority="1997" operator="containsText" text="Alta">
      <formula>NOT(ISERROR(SEARCH("Alta",X6)))</formula>
    </cfRule>
  </conditionalFormatting>
  <conditionalFormatting sqref="Z6">
    <cfRule type="containsText" dxfId="9451" priority="1962" operator="containsText" text="Extremo">
      <formula>NOT(ISERROR(SEARCH("Extremo",Z6)))</formula>
    </cfRule>
    <cfRule type="containsText" dxfId="9450" priority="1963" operator="containsText" text="Alto">
      <formula>NOT(ISERROR(SEARCH("Alto",Z6)))</formula>
    </cfRule>
    <cfRule type="containsText" dxfId="9449" priority="1964" operator="containsText" text="Bajo">
      <formula>NOT(ISERROR(SEARCH("Bajo",Z6)))</formula>
    </cfRule>
    <cfRule type="containsText" dxfId="9448" priority="1965" operator="containsText" text="Catastrófico">
      <formula>NOT(ISERROR(SEARCH("Catastrófico",Z6)))</formula>
    </cfRule>
    <cfRule type="containsText" dxfId="9447" priority="1966" operator="containsText" text="Mayor">
      <formula>NOT(ISERROR(SEARCH("Mayor",Z6)))</formula>
    </cfRule>
    <cfRule type="containsText" dxfId="9446" priority="1967" operator="containsText" text="Moderado">
      <formula>NOT(ISERROR(SEARCH("Moderado",Z6)))</formula>
    </cfRule>
    <cfRule type="containsText" dxfId="9445" priority="1968" operator="containsText" text="Menor">
      <formula>NOT(ISERROR(SEARCH("Menor",Z6)))</formula>
    </cfRule>
    <cfRule type="containsText" dxfId="9444" priority="1969" operator="containsText" text="Leve">
      <formula>NOT(ISERROR(SEARCH("Leve",Z6)))</formula>
    </cfRule>
    <cfRule type="containsText" dxfId="9443" priority="1970" operator="containsText" text="Muy a">
      <formula>NOT(ISERROR(SEARCH("Muy a",Z6)))</formula>
    </cfRule>
    <cfRule type="containsText" dxfId="9442" priority="1971" operator="containsText" text="Muy b">
      <formula>NOT(ISERROR(SEARCH("Muy b",Z6)))</formula>
    </cfRule>
    <cfRule type="containsText" dxfId="9441" priority="1972" operator="containsText" text="Baja">
      <formula>NOT(ISERROR(SEARCH("Baja",Z6)))</formula>
    </cfRule>
    <cfRule type="containsText" dxfId="9440" priority="1973" operator="containsText" text="Media">
      <formula>NOT(ISERROR(SEARCH("Media",Z6)))</formula>
    </cfRule>
    <cfRule type="containsText" dxfId="9439" priority="1974" operator="containsText" text="Alta">
      <formula>NOT(ISERROR(SEARCH("Alta",Z6)))</formula>
    </cfRule>
  </conditionalFormatting>
  <conditionalFormatting sqref="AA4:AB4">
    <cfRule type="cellIs" dxfId="9438" priority="1876" operator="equal">
      <formula>100%</formula>
    </cfRule>
    <cfRule type="cellIs" dxfId="9437" priority="1877" operator="equal">
      <formula>75%</formula>
    </cfRule>
    <cfRule type="cellIs" dxfId="9436" priority="1878" operator="equal">
      <formula>50%</formula>
    </cfRule>
    <cfRule type="cellIs" dxfId="9435" priority="1879" operator="equal">
      <formula>25%</formula>
    </cfRule>
    <cfRule type="containsText" dxfId="9434" priority="1936" operator="containsText" text="Extremo">
      <formula>NOT(ISERROR(SEARCH("Extremo",AA4)))</formula>
    </cfRule>
    <cfRule type="containsText" dxfId="9433" priority="1937" operator="containsText" text="Alto">
      <formula>NOT(ISERROR(SEARCH("Alto",AA4)))</formula>
    </cfRule>
    <cfRule type="containsText" dxfId="9432" priority="1938" operator="containsText" text="Bajo">
      <formula>NOT(ISERROR(SEARCH("Bajo",AA4)))</formula>
    </cfRule>
    <cfRule type="containsText" dxfId="9431" priority="1939" operator="containsText" text="Catastrófico">
      <formula>NOT(ISERROR(SEARCH("Catastrófico",AA4)))</formula>
    </cfRule>
    <cfRule type="containsText" dxfId="9430" priority="1940" operator="containsText" text="Mayor">
      <formula>NOT(ISERROR(SEARCH("Mayor",AA4)))</formula>
    </cfRule>
    <cfRule type="containsText" dxfId="9429" priority="1941" operator="containsText" text="Moderado">
      <formula>NOT(ISERROR(SEARCH("Moderado",AA4)))</formula>
    </cfRule>
    <cfRule type="containsText" dxfId="9428" priority="1942" operator="containsText" text="Menor">
      <formula>NOT(ISERROR(SEARCH("Menor",AA4)))</formula>
    </cfRule>
    <cfRule type="containsText" dxfId="9427" priority="1943" operator="containsText" text="Leve">
      <formula>NOT(ISERROR(SEARCH("Leve",AA4)))</formula>
    </cfRule>
    <cfRule type="containsText" dxfId="9426" priority="1944" operator="containsText" text="Muy a">
      <formula>NOT(ISERROR(SEARCH("Muy a",AA4)))</formula>
    </cfRule>
    <cfRule type="containsText" dxfId="9425" priority="1945" operator="containsText" text="Muy b">
      <formula>NOT(ISERROR(SEARCH("Muy b",AA4)))</formula>
    </cfRule>
    <cfRule type="containsText" dxfId="9424" priority="1946" operator="containsText" text="Baja">
      <formula>NOT(ISERROR(SEARCH("Baja",AA4)))</formula>
    </cfRule>
    <cfRule type="containsText" dxfId="9423" priority="1947" operator="containsText" text="Media">
      <formula>NOT(ISERROR(SEARCH("Media",AA4)))</formula>
    </cfRule>
    <cfRule type="containsText" dxfId="9422" priority="1948" operator="containsText" text="Alta">
      <formula>NOT(ISERROR(SEARCH("Alta",AA4)))</formula>
    </cfRule>
  </conditionalFormatting>
  <conditionalFormatting sqref="Y4 Y6">
    <cfRule type="cellIs" dxfId="9421" priority="1913" operator="equal">
      <formula>100%</formula>
    </cfRule>
    <cfRule type="cellIs" dxfId="9420" priority="1914" operator="equal">
      <formula>80%</formula>
    </cfRule>
    <cfRule type="cellIs" dxfId="9419" priority="1915" operator="equal">
      <formula>60%</formula>
    </cfRule>
    <cfRule type="cellIs" dxfId="9418" priority="1916" operator="equal">
      <formula>40%</formula>
    </cfRule>
    <cfRule type="cellIs" dxfId="9417" priority="1917" operator="equal">
      <formula>0.2</formula>
    </cfRule>
    <cfRule type="containsText" dxfId="9416" priority="1918" operator="containsText" text="Extremo">
      <formula>NOT(ISERROR(SEARCH("Extremo",Y4)))</formula>
    </cfRule>
    <cfRule type="containsText" dxfId="9415" priority="1919" operator="containsText" text="Alto">
      <formula>NOT(ISERROR(SEARCH("Alto",Y4)))</formula>
    </cfRule>
    <cfRule type="containsText" dxfId="9414" priority="1920" operator="containsText" text="Bajo">
      <formula>NOT(ISERROR(SEARCH("Bajo",Y4)))</formula>
    </cfRule>
    <cfRule type="containsText" dxfId="9413" priority="1921" operator="containsText" text="Catastrófico">
      <formula>NOT(ISERROR(SEARCH("Catastrófico",Y4)))</formula>
    </cfRule>
    <cfRule type="containsText" dxfId="9412" priority="1922" operator="containsText" text="Mayor">
      <formula>NOT(ISERROR(SEARCH("Mayor",Y4)))</formula>
    </cfRule>
    <cfRule type="containsText" dxfId="9411" priority="1923" operator="containsText" text="Moderado">
      <formula>NOT(ISERROR(SEARCH("Moderado",Y4)))</formula>
    </cfRule>
    <cfRule type="containsText" dxfId="9410" priority="1924" operator="containsText" text="Menor">
      <formula>NOT(ISERROR(SEARCH("Menor",Y4)))</formula>
    </cfRule>
    <cfRule type="containsText" dxfId="9409" priority="1925" operator="containsText" text="Leve">
      <formula>NOT(ISERROR(SEARCH("Leve",Y4)))</formula>
    </cfRule>
    <cfRule type="containsText" dxfId="9408" priority="1926" operator="containsText" text="Muy a">
      <formula>NOT(ISERROR(SEARCH("Muy a",Y4)))</formula>
    </cfRule>
    <cfRule type="containsText" dxfId="9407" priority="1927" operator="containsText" text="Muy b">
      <formula>NOT(ISERROR(SEARCH("Muy b",Y4)))</formula>
    </cfRule>
    <cfRule type="containsText" dxfId="9406" priority="1928" operator="containsText" text="Baja">
      <formula>NOT(ISERROR(SEARCH("Baja",Y4)))</formula>
    </cfRule>
    <cfRule type="containsText" dxfId="9405" priority="1929" operator="containsText" text="Media">
      <formula>NOT(ISERROR(SEARCH("Media",Y4)))</formula>
    </cfRule>
    <cfRule type="containsText" dxfId="9404" priority="1930" operator="containsText" text="Alta">
      <formula>NOT(ISERROR(SEARCH("Alta",Y4)))</formula>
    </cfRule>
  </conditionalFormatting>
  <conditionalFormatting sqref="W6">
    <cfRule type="cellIs" dxfId="9403" priority="1895" operator="equal">
      <formula>100%</formula>
    </cfRule>
    <cfRule type="cellIs" dxfId="9402" priority="1896" operator="equal">
      <formula>80%</formula>
    </cfRule>
    <cfRule type="cellIs" dxfId="9401" priority="1897" operator="equal">
      <formula>60%</formula>
    </cfRule>
    <cfRule type="cellIs" dxfId="9400" priority="1898" operator="equal">
      <formula>40%</formula>
    </cfRule>
    <cfRule type="cellIs" dxfId="9399" priority="1899" operator="equal">
      <formula>0.2</formula>
    </cfRule>
    <cfRule type="containsText" dxfId="9398" priority="1900" operator="containsText" text="Extremo">
      <formula>NOT(ISERROR(SEARCH("Extremo",W6)))</formula>
    </cfRule>
    <cfRule type="containsText" dxfId="9397" priority="1901" operator="containsText" text="Alto">
      <formula>NOT(ISERROR(SEARCH("Alto",W6)))</formula>
    </cfRule>
    <cfRule type="containsText" dxfId="9396" priority="1902" operator="containsText" text="Bajo">
      <formula>NOT(ISERROR(SEARCH("Bajo",W6)))</formula>
    </cfRule>
    <cfRule type="containsText" dxfId="9395" priority="1903" operator="containsText" text="Catastrófico">
      <formula>NOT(ISERROR(SEARCH("Catastrófico",W6)))</formula>
    </cfRule>
    <cfRule type="containsText" dxfId="9394" priority="1904" operator="containsText" text="Mayor">
      <formula>NOT(ISERROR(SEARCH("Mayor",W6)))</formula>
    </cfRule>
    <cfRule type="containsText" dxfId="9393" priority="1905" operator="containsText" text="Moderado">
      <formula>NOT(ISERROR(SEARCH("Moderado",W6)))</formula>
    </cfRule>
    <cfRule type="containsText" dxfId="9392" priority="1906" operator="containsText" text="Menor">
      <formula>NOT(ISERROR(SEARCH("Menor",W6)))</formula>
    </cfRule>
    <cfRule type="containsText" dxfId="9391" priority="1907" operator="containsText" text="Leve">
      <formula>NOT(ISERROR(SEARCH("Leve",W6)))</formula>
    </cfRule>
    <cfRule type="containsText" dxfId="9390" priority="1908" operator="containsText" text="Muy a">
      <formula>NOT(ISERROR(SEARCH("Muy a",W6)))</formula>
    </cfRule>
    <cfRule type="containsText" dxfId="9389" priority="1909" operator="containsText" text="Muy b">
      <formula>NOT(ISERROR(SEARCH("Muy b",W6)))</formula>
    </cfRule>
    <cfRule type="containsText" dxfId="9388" priority="1910" operator="containsText" text="Baja">
      <formula>NOT(ISERROR(SEARCH("Baja",W6)))</formula>
    </cfRule>
    <cfRule type="containsText" dxfId="9387" priority="1911" operator="containsText" text="Media">
      <formula>NOT(ISERROR(SEARCH("Media",W6)))</formula>
    </cfRule>
    <cfRule type="containsText" dxfId="9386" priority="1912" operator="containsText" text="Alta">
      <formula>NOT(ISERROR(SEARCH("Alta",W6)))</formula>
    </cfRule>
  </conditionalFormatting>
  <conditionalFormatting sqref="AA6">
    <cfRule type="cellIs" dxfId="9385" priority="1859" operator="equal">
      <formula>100%</formula>
    </cfRule>
    <cfRule type="cellIs" dxfId="9384" priority="1860" operator="equal">
      <formula>75%</formula>
    </cfRule>
    <cfRule type="cellIs" dxfId="9383" priority="1861" operator="equal">
      <formula>50%</formula>
    </cfRule>
    <cfRule type="cellIs" dxfId="9382" priority="1862" operator="equal">
      <formula>25%</formula>
    </cfRule>
    <cfRule type="containsText" dxfId="9381" priority="1863" operator="containsText" text="Extremo">
      <formula>NOT(ISERROR(SEARCH("Extremo",AA6)))</formula>
    </cfRule>
    <cfRule type="containsText" dxfId="9380" priority="1864" operator="containsText" text="Alto">
      <formula>NOT(ISERROR(SEARCH("Alto",AA6)))</formula>
    </cfRule>
    <cfRule type="containsText" dxfId="9379" priority="1865" operator="containsText" text="Bajo">
      <formula>NOT(ISERROR(SEARCH("Bajo",AA6)))</formula>
    </cfRule>
    <cfRule type="containsText" dxfId="9378" priority="1866" operator="containsText" text="Catastrófico">
      <formula>NOT(ISERROR(SEARCH("Catastrófico",AA6)))</formula>
    </cfRule>
    <cfRule type="containsText" dxfId="9377" priority="1867" operator="containsText" text="Mayor">
      <formula>NOT(ISERROR(SEARCH("Mayor",AA6)))</formula>
    </cfRule>
    <cfRule type="containsText" dxfId="9376" priority="1868" operator="containsText" text="Moderado">
      <formula>NOT(ISERROR(SEARCH("Moderado",AA6)))</formula>
    </cfRule>
    <cfRule type="containsText" dxfId="9375" priority="1869" operator="containsText" text="Menor">
      <formula>NOT(ISERROR(SEARCH("Menor",AA6)))</formula>
    </cfRule>
    <cfRule type="containsText" dxfId="9374" priority="1870" operator="containsText" text="Leve">
      <formula>NOT(ISERROR(SEARCH("Leve",AA6)))</formula>
    </cfRule>
    <cfRule type="containsText" dxfId="9373" priority="1871" operator="containsText" text="Muy a">
      <formula>NOT(ISERROR(SEARCH("Muy a",AA6)))</formula>
    </cfRule>
    <cfRule type="containsText" dxfId="9372" priority="1872" operator="containsText" text="Muy b">
      <formula>NOT(ISERROR(SEARCH("Muy b",AA6)))</formula>
    </cfRule>
    <cfRule type="containsText" dxfId="9371" priority="1873" operator="containsText" text="Baja">
      <formula>NOT(ISERROR(SEARCH("Baja",AA6)))</formula>
    </cfRule>
    <cfRule type="containsText" dxfId="9370" priority="1874" operator="containsText" text="Media">
      <formula>NOT(ISERROR(SEARCH("Media",AA6)))</formula>
    </cfRule>
    <cfRule type="containsText" dxfId="9369" priority="1875" operator="containsText" text="Alta">
      <formula>NOT(ISERROR(SEARCH("Alta",AA6)))</formula>
    </cfRule>
  </conditionalFormatting>
  <conditionalFormatting sqref="AU6">
    <cfRule type="containsText" dxfId="9368" priority="1853" operator="containsText" text="BAJA">
      <formula>NOT(ISERROR(SEARCH("BAJA",AU6)))</formula>
    </cfRule>
    <cfRule type="containsText" dxfId="9367" priority="1854" operator="containsText" text="MEDIA">
      <formula>NOT(ISERROR(SEARCH("MEDIA",AU6)))</formula>
    </cfRule>
    <cfRule type="containsText" dxfId="9366" priority="1855" operator="containsText" text="ALTA">
      <formula>NOT(ISERROR(SEARCH("ALTA",AU6)))</formula>
    </cfRule>
  </conditionalFormatting>
  <conditionalFormatting sqref="AU7:AU10">
    <cfRule type="containsText" dxfId="9365" priority="1850" operator="containsText" text="BAJA">
      <formula>NOT(ISERROR(SEARCH("BAJA",AU7)))</formula>
    </cfRule>
    <cfRule type="containsText" dxfId="9364" priority="1851" operator="containsText" text="MEDIA">
      <formula>NOT(ISERROR(SEARCH("MEDIA",AU7)))</formula>
    </cfRule>
    <cfRule type="containsText" dxfId="9363" priority="1852" operator="containsText" text="ALTA">
      <formula>NOT(ISERROR(SEARCH("ALTA",AU7)))</formula>
    </cfRule>
  </conditionalFormatting>
  <conditionalFormatting sqref="AW6">
    <cfRule type="cellIs" dxfId="9362" priority="1823" operator="equal">
      <formula>100%</formula>
    </cfRule>
    <cfRule type="cellIs" dxfId="9361" priority="1824" operator="equal">
      <formula>80%</formula>
    </cfRule>
    <cfRule type="cellIs" dxfId="9360" priority="1825" operator="equal">
      <formula>60%</formula>
    </cfRule>
    <cfRule type="cellIs" dxfId="9359" priority="1826" operator="equal">
      <formula>40%</formula>
    </cfRule>
    <cfRule type="cellIs" dxfId="9358" priority="1827" operator="equal">
      <formula>0.2</formula>
    </cfRule>
    <cfRule type="containsText" dxfId="9357" priority="1828" operator="containsText" text="Extremo">
      <formula>NOT(ISERROR(SEARCH("Extremo",AW6)))</formula>
    </cfRule>
    <cfRule type="containsText" dxfId="9356" priority="1829" operator="containsText" text="Alto">
      <formula>NOT(ISERROR(SEARCH("Alto",AW6)))</formula>
    </cfRule>
    <cfRule type="containsText" dxfId="9355" priority="1830" operator="containsText" text="Bajo">
      <formula>NOT(ISERROR(SEARCH("Bajo",AW6)))</formula>
    </cfRule>
    <cfRule type="containsText" dxfId="9354" priority="1831" operator="containsText" text="Catastrófico">
      <formula>NOT(ISERROR(SEARCH("Catastrófico",AW6)))</formula>
    </cfRule>
    <cfRule type="containsText" dxfId="9353" priority="1832" operator="containsText" text="Mayor">
      <formula>NOT(ISERROR(SEARCH("Mayor",AW6)))</formula>
    </cfRule>
    <cfRule type="containsText" dxfId="9352" priority="1833" operator="containsText" text="Moderado">
      <formula>NOT(ISERROR(SEARCH("Moderado",AW6)))</formula>
    </cfRule>
    <cfRule type="containsText" dxfId="9351" priority="1834" operator="containsText" text="Menor">
      <formula>NOT(ISERROR(SEARCH("Menor",AW6)))</formula>
    </cfRule>
    <cfRule type="containsText" dxfId="9350" priority="1835" operator="containsText" text="Leve">
      <formula>NOT(ISERROR(SEARCH("Leve",AW6)))</formula>
    </cfRule>
    <cfRule type="containsText" dxfId="9349" priority="1836" operator="containsText" text="Muy a">
      <formula>NOT(ISERROR(SEARCH("Muy a",AW6)))</formula>
    </cfRule>
    <cfRule type="containsText" dxfId="9348" priority="1837" operator="containsText" text="Muy b">
      <formula>NOT(ISERROR(SEARCH("Muy b",AW6)))</formula>
    </cfRule>
    <cfRule type="containsText" dxfId="9347" priority="1838" operator="containsText" text="Baja">
      <formula>NOT(ISERROR(SEARCH("Baja",AW6)))</formula>
    </cfRule>
    <cfRule type="containsText" dxfId="9346" priority="1839" operator="containsText" text="Media">
      <formula>NOT(ISERROR(SEARCH("Media",AW6)))</formula>
    </cfRule>
    <cfRule type="containsText" dxfId="9345" priority="1840" operator="containsText" text="Alta">
      <formula>NOT(ISERROR(SEARCH("Alta",AW6)))</formula>
    </cfRule>
  </conditionalFormatting>
  <conditionalFormatting sqref="AV6">
    <cfRule type="cellIs" dxfId="9344" priority="1792" operator="greaterThan">
      <formula>75%</formula>
    </cfRule>
    <cfRule type="cellIs" dxfId="9343" priority="1793" operator="between">
      <formula>51%</formula>
      <formula>75%</formula>
    </cfRule>
    <cfRule type="cellIs" dxfId="9342" priority="1794" operator="between">
      <formula>26%</formula>
      <formula>50%</formula>
    </cfRule>
    <cfRule type="cellIs" dxfId="9341" priority="1795" operator="between">
      <formula>0%</formula>
      <formula>25%</formula>
    </cfRule>
    <cfRule type="containsText" dxfId="9340" priority="1796" operator="containsText" text="BAJA">
      <formula>NOT(ISERROR(SEARCH("BAJA",AV6)))</formula>
    </cfRule>
    <cfRule type="containsText" dxfId="9339" priority="1797" operator="containsText" text="MEDIA">
      <formula>NOT(ISERROR(SEARCH("MEDIA",AV6)))</formula>
    </cfRule>
    <cfRule type="containsText" dxfId="9338" priority="1798" operator="containsText" text="ALTA">
      <formula>NOT(ISERROR(SEARCH("ALTA",AV6)))</formula>
    </cfRule>
  </conditionalFormatting>
  <conditionalFormatting sqref="AV7:AV10">
    <cfRule type="cellIs" dxfId="9337" priority="1785" operator="greaterThan">
      <formula>75%</formula>
    </cfRule>
    <cfRule type="cellIs" dxfId="9336" priority="1786" operator="between">
      <formula>51%</formula>
      <formula>75%</formula>
    </cfRule>
    <cfRule type="cellIs" dxfId="9335" priority="1787" operator="between">
      <formula>26%</formula>
      <formula>50%</formula>
    </cfRule>
    <cfRule type="cellIs" dxfId="9334" priority="1788" operator="between">
      <formula>0%</formula>
      <formula>25%</formula>
    </cfRule>
    <cfRule type="containsText" dxfId="9333" priority="1789" operator="containsText" text="BAJA">
      <formula>NOT(ISERROR(SEARCH("BAJA",AV7)))</formula>
    </cfRule>
    <cfRule type="containsText" dxfId="9332" priority="1790" operator="containsText" text="MEDIA">
      <formula>NOT(ISERROR(SEARCH("MEDIA",AV7)))</formula>
    </cfRule>
    <cfRule type="containsText" dxfId="9331" priority="1791" operator="containsText" text="ALTA">
      <formula>NOT(ISERROR(SEARCH("ALTA",AV7)))</formula>
    </cfRule>
  </conditionalFormatting>
  <conditionalFormatting sqref="AD7">
    <cfRule type="containsText" dxfId="9330" priority="1689" operator="containsText" text="BAJA">
      <formula>NOT(ISERROR(SEARCH("BAJA",AD7)))</formula>
    </cfRule>
    <cfRule type="containsText" dxfId="9329" priority="1690" operator="containsText" text="MEDIA">
      <formula>NOT(ISERROR(SEARCH("MEDIA",AD7)))</formula>
    </cfRule>
    <cfRule type="containsText" dxfId="9328" priority="1691" operator="containsText" text="ALTA">
      <formula>NOT(ISERROR(SEARCH("ALTA",AD7)))</formula>
    </cfRule>
  </conditionalFormatting>
  <conditionalFormatting sqref="AP6">
    <cfRule type="containsText" dxfId="9327" priority="1668" operator="containsText" text="BAJA">
      <formula>NOT(ISERROR(SEARCH("BAJA",AP6)))</formula>
    </cfRule>
    <cfRule type="containsText" dxfId="9326" priority="1669" operator="containsText" text="MEDIA">
      <formula>NOT(ISERROR(SEARCH("MEDIA",AP6)))</formula>
    </cfRule>
    <cfRule type="containsText" dxfId="9325" priority="1670" operator="containsText" text="ALTA">
      <formula>NOT(ISERROR(SEARCH("ALTA",AP6)))</formula>
    </cfRule>
  </conditionalFormatting>
  <conditionalFormatting sqref="AL6">
    <cfRule type="containsText" dxfId="9324" priority="1680" operator="containsText" text="BAJA">
      <formula>NOT(ISERROR(SEARCH("BAJA",AL6)))</formula>
    </cfRule>
    <cfRule type="containsText" dxfId="9323" priority="1681" operator="containsText" text="MEDIA">
      <formula>NOT(ISERROR(SEARCH("MEDIA",AL6)))</formula>
    </cfRule>
    <cfRule type="containsText" dxfId="9322" priority="1682" operator="containsText" text="ALTA">
      <formula>NOT(ISERROR(SEARCH("ALTA",AL6)))</formula>
    </cfRule>
  </conditionalFormatting>
  <conditionalFormatting sqref="AS6">
    <cfRule type="containsText" dxfId="9321" priority="1677" operator="containsText" text="BAJA">
      <formula>NOT(ISERROR(SEARCH("BAJA",AS6)))</formula>
    </cfRule>
    <cfRule type="containsText" dxfId="9320" priority="1678" operator="containsText" text="MEDIA">
      <formula>NOT(ISERROR(SEARCH("MEDIA",AS6)))</formula>
    </cfRule>
    <cfRule type="containsText" dxfId="9319" priority="1679" operator="containsText" text="ALTA">
      <formula>NOT(ISERROR(SEARCH("ALTA",AS6)))</formula>
    </cfRule>
  </conditionalFormatting>
  <conditionalFormatting sqref="AS7">
    <cfRule type="containsText" dxfId="9318" priority="1674" operator="containsText" text="BAJA">
      <formula>NOT(ISERROR(SEARCH("BAJA",AS7)))</formula>
    </cfRule>
    <cfRule type="containsText" dxfId="9317" priority="1675" operator="containsText" text="MEDIA">
      <formula>NOT(ISERROR(SEARCH("MEDIA",AS7)))</formula>
    </cfRule>
    <cfRule type="containsText" dxfId="9316" priority="1676" operator="containsText" text="ALTA">
      <formula>NOT(ISERROR(SEARCH("ALTA",AS7)))</formula>
    </cfRule>
  </conditionalFormatting>
  <conditionalFormatting sqref="AS8:AS10">
    <cfRule type="containsText" dxfId="9315" priority="1671" operator="containsText" text="BAJA">
      <formula>NOT(ISERROR(SEARCH("BAJA",AS8)))</formula>
    </cfRule>
    <cfRule type="containsText" dxfId="9314" priority="1672" operator="containsText" text="MEDIA">
      <formula>NOT(ISERROR(SEARCH("MEDIA",AS8)))</formula>
    </cfRule>
    <cfRule type="containsText" dxfId="9313" priority="1673" operator="containsText" text="ALTA">
      <formula>NOT(ISERROR(SEARCH("ALTA",AS8)))</formula>
    </cfRule>
  </conditionalFormatting>
  <conditionalFormatting sqref="AC11">
    <cfRule type="containsText" dxfId="9312" priority="1583" operator="containsText" text="BAJA">
      <formula>NOT(ISERROR(SEARCH("BAJA",AC11)))</formula>
    </cfRule>
    <cfRule type="containsText" dxfId="9311" priority="1584" operator="containsText" text="MEDIA">
      <formula>NOT(ISERROR(SEARCH("MEDIA",AC11)))</formula>
    </cfRule>
    <cfRule type="containsText" dxfId="9310" priority="1585" operator="containsText" text="ALTA">
      <formula>NOT(ISERROR(SEARCH("ALTA",AC11)))</formula>
    </cfRule>
  </conditionalFormatting>
  <conditionalFormatting sqref="AP7">
    <cfRule type="containsText" dxfId="9309" priority="1665" operator="containsText" text="BAJA">
      <formula>NOT(ISERROR(SEARCH("BAJA",AP7)))</formula>
    </cfRule>
    <cfRule type="containsText" dxfId="9308" priority="1666" operator="containsText" text="MEDIA">
      <formula>NOT(ISERROR(SEARCH("MEDIA",AP7)))</formula>
    </cfRule>
    <cfRule type="containsText" dxfId="9307" priority="1667" operator="containsText" text="ALTA">
      <formula>NOT(ISERROR(SEARCH("ALTA",AP7)))</formula>
    </cfRule>
  </conditionalFormatting>
  <conditionalFormatting sqref="AJ11:AK11">
    <cfRule type="containsText" dxfId="9306" priority="1659" operator="containsText" text="BAJA">
      <formula>NOT(ISERROR(SEARCH("BAJA",AJ11)))</formula>
    </cfRule>
    <cfRule type="containsText" dxfId="9305" priority="1660" operator="containsText" text="MEDIA">
      <formula>NOT(ISERROR(SEARCH("MEDIA",AJ11)))</formula>
    </cfRule>
    <cfRule type="containsText" dxfId="9304" priority="1661" operator="containsText" text="ALTA">
      <formula>NOT(ISERROR(SEARCH("ALTA",AJ11)))</formula>
    </cfRule>
  </conditionalFormatting>
  <conditionalFormatting sqref="AU11:AV11">
    <cfRule type="cellIs" dxfId="9303" priority="1599" operator="greaterThan">
      <formula>75%</formula>
    </cfRule>
    <cfRule type="cellIs" dxfId="9302" priority="1600" operator="between">
      <formula>51%</formula>
      <formula>75%</formula>
    </cfRule>
    <cfRule type="cellIs" dxfId="9301" priority="1601" operator="between">
      <formula>26%</formula>
      <formula>50%</formula>
    </cfRule>
    <cfRule type="cellIs" dxfId="9300" priority="1602" operator="between">
      <formula>0%</formula>
      <formula>25%</formula>
    </cfRule>
    <cfRule type="containsText" dxfId="9299" priority="1662" operator="containsText" text="BAJA">
      <formula>NOT(ISERROR(SEARCH("BAJA",AU11)))</formula>
    </cfRule>
    <cfRule type="containsText" dxfId="9298" priority="1663" operator="containsText" text="MEDIA">
      <formula>NOT(ISERROR(SEARCH("MEDIA",AU11)))</formula>
    </cfRule>
    <cfRule type="containsText" dxfId="9297" priority="1664" operator="containsText" text="ALTA">
      <formula>NOT(ISERROR(SEARCH("ALTA",AU11)))</formula>
    </cfRule>
  </conditionalFormatting>
  <conditionalFormatting sqref="V11:X11 Z11 AW11:AX11">
    <cfRule type="cellIs" dxfId="9296" priority="1628" operator="equal">
      <formula>100%</formula>
    </cfRule>
    <cfRule type="cellIs" dxfId="9295" priority="1629" operator="equal">
      <formula>80%</formula>
    </cfRule>
    <cfRule type="cellIs" dxfId="9294" priority="1630" operator="equal">
      <formula>60%</formula>
    </cfRule>
    <cfRule type="cellIs" dxfId="9293" priority="1631" operator="equal">
      <formula>40%</formula>
    </cfRule>
    <cfRule type="cellIs" dxfId="9292" priority="1632" operator="equal">
      <formula>0.2</formula>
    </cfRule>
    <cfRule type="containsText" dxfId="9291" priority="1646" operator="containsText" text="Extremo">
      <formula>NOT(ISERROR(SEARCH("Extremo",V11)))</formula>
    </cfRule>
    <cfRule type="containsText" dxfId="9290" priority="1647" operator="containsText" text="Alto">
      <formula>NOT(ISERROR(SEARCH("Alto",V11)))</formula>
    </cfRule>
    <cfRule type="containsText" dxfId="9289" priority="1648" operator="containsText" text="Bajo">
      <formula>NOT(ISERROR(SEARCH("Bajo",V11)))</formula>
    </cfRule>
    <cfRule type="containsText" dxfId="9288" priority="1649" operator="containsText" text="Catastrófico">
      <formula>NOT(ISERROR(SEARCH("Catastrófico",V11)))</formula>
    </cfRule>
    <cfRule type="containsText" dxfId="9287" priority="1650" operator="containsText" text="Mayor">
      <formula>NOT(ISERROR(SEARCH("Mayor",V11)))</formula>
    </cfRule>
    <cfRule type="containsText" dxfId="9286" priority="1651" operator="containsText" text="Moderado">
      <formula>NOT(ISERROR(SEARCH("Moderado",V11)))</formula>
    </cfRule>
    <cfRule type="containsText" dxfId="9285" priority="1652" operator="containsText" text="Menor">
      <formula>NOT(ISERROR(SEARCH("Menor",V11)))</formula>
    </cfRule>
    <cfRule type="containsText" dxfId="9284" priority="1653" operator="containsText" text="Leve">
      <formula>NOT(ISERROR(SEARCH("Leve",V11)))</formula>
    </cfRule>
    <cfRule type="containsText" dxfId="9283" priority="1654" operator="containsText" text="Muy a">
      <formula>NOT(ISERROR(SEARCH("Muy a",V11)))</formula>
    </cfRule>
    <cfRule type="containsText" dxfId="9282" priority="1655" operator="containsText" text="Muy b">
      <formula>NOT(ISERROR(SEARCH("Muy b",V11)))</formula>
    </cfRule>
    <cfRule type="containsText" dxfId="9281" priority="1656" operator="containsText" text="Baja">
      <formula>NOT(ISERROR(SEARCH("Baja",V11)))</formula>
    </cfRule>
    <cfRule type="containsText" dxfId="9280" priority="1657" operator="containsText" text="Media">
      <formula>NOT(ISERROR(SEARCH("Media",V11)))</formula>
    </cfRule>
    <cfRule type="containsText" dxfId="9279" priority="1658" operator="containsText" text="Alta">
      <formula>NOT(ISERROR(SEARCH("Alta",V11)))</formula>
    </cfRule>
  </conditionalFormatting>
  <conditionalFormatting sqref="AA11">
    <cfRule type="cellIs" dxfId="9278" priority="1606" operator="equal">
      <formula>100%</formula>
    </cfRule>
    <cfRule type="cellIs" dxfId="9277" priority="1607" operator="equal">
      <formula>75%</formula>
    </cfRule>
    <cfRule type="cellIs" dxfId="9276" priority="1608" operator="equal">
      <formula>50%</formula>
    </cfRule>
    <cfRule type="cellIs" dxfId="9275" priority="1609" operator="equal">
      <formula>25%</formula>
    </cfRule>
    <cfRule type="containsText" dxfId="9274" priority="1633" operator="containsText" text="Extremo">
      <formula>NOT(ISERROR(SEARCH("Extremo",AA11)))</formula>
    </cfRule>
    <cfRule type="containsText" dxfId="9273" priority="1634" operator="containsText" text="Alto">
      <formula>NOT(ISERROR(SEARCH("Alto",AA11)))</formula>
    </cfRule>
    <cfRule type="containsText" dxfId="9272" priority="1635" operator="containsText" text="Bajo">
      <formula>NOT(ISERROR(SEARCH("Bajo",AA11)))</formula>
    </cfRule>
    <cfRule type="containsText" dxfId="9271" priority="1636" operator="containsText" text="Catastrófico">
      <formula>NOT(ISERROR(SEARCH("Catastrófico",AA11)))</formula>
    </cfRule>
    <cfRule type="containsText" dxfId="9270" priority="1637" operator="containsText" text="Mayor">
      <formula>NOT(ISERROR(SEARCH("Mayor",AA11)))</formula>
    </cfRule>
    <cfRule type="containsText" dxfId="9269" priority="1638" operator="containsText" text="Moderado">
      <formula>NOT(ISERROR(SEARCH("Moderado",AA11)))</formula>
    </cfRule>
    <cfRule type="containsText" dxfId="9268" priority="1639" operator="containsText" text="Menor">
      <formula>NOT(ISERROR(SEARCH("Menor",AA11)))</formula>
    </cfRule>
    <cfRule type="containsText" dxfId="9267" priority="1640" operator="containsText" text="Leve">
      <formula>NOT(ISERROR(SEARCH("Leve",AA11)))</formula>
    </cfRule>
    <cfRule type="containsText" dxfId="9266" priority="1641" operator="containsText" text="Muy a">
      <formula>NOT(ISERROR(SEARCH("Muy a",AA11)))</formula>
    </cfRule>
    <cfRule type="containsText" dxfId="9265" priority="1642" operator="containsText" text="Muy b">
      <formula>NOT(ISERROR(SEARCH("Muy b",AA11)))</formula>
    </cfRule>
    <cfRule type="containsText" dxfId="9264" priority="1643" operator="containsText" text="Baja">
      <formula>NOT(ISERROR(SEARCH("Baja",AA11)))</formula>
    </cfRule>
    <cfRule type="containsText" dxfId="9263" priority="1644" operator="containsText" text="Media">
      <formula>NOT(ISERROR(SEARCH("Media",AA11)))</formula>
    </cfRule>
    <cfRule type="containsText" dxfId="9262" priority="1645" operator="containsText" text="Alta">
      <formula>NOT(ISERROR(SEARCH("Alta",AA11)))</formula>
    </cfRule>
  </conditionalFormatting>
  <conditionalFormatting sqref="Y11">
    <cfRule type="cellIs" dxfId="9261" priority="1610" operator="equal">
      <formula>100%</formula>
    </cfRule>
    <cfRule type="cellIs" dxfId="9260" priority="1611" operator="equal">
      <formula>80%</formula>
    </cfRule>
    <cfRule type="cellIs" dxfId="9259" priority="1612" operator="equal">
      <formula>60%</formula>
    </cfRule>
    <cfRule type="cellIs" dxfId="9258" priority="1613" operator="equal">
      <formula>40%</formula>
    </cfRule>
    <cfRule type="cellIs" dxfId="9257" priority="1614" operator="equal">
      <formula>0.2</formula>
    </cfRule>
    <cfRule type="containsText" dxfId="9256" priority="1615" operator="containsText" text="Extremo">
      <formula>NOT(ISERROR(SEARCH("Extremo",Y11)))</formula>
    </cfRule>
    <cfRule type="containsText" dxfId="9255" priority="1616" operator="containsText" text="Alto">
      <formula>NOT(ISERROR(SEARCH("Alto",Y11)))</formula>
    </cfRule>
    <cfRule type="containsText" dxfId="9254" priority="1617" operator="containsText" text="Bajo">
      <formula>NOT(ISERROR(SEARCH("Bajo",Y11)))</formula>
    </cfRule>
    <cfRule type="containsText" dxfId="9253" priority="1618" operator="containsText" text="Catastrófico">
      <formula>NOT(ISERROR(SEARCH("Catastrófico",Y11)))</formula>
    </cfRule>
    <cfRule type="containsText" dxfId="9252" priority="1619" operator="containsText" text="Mayor">
      <formula>NOT(ISERROR(SEARCH("Mayor",Y11)))</formula>
    </cfRule>
    <cfRule type="containsText" dxfId="9251" priority="1620" operator="containsText" text="Moderado">
      <formula>NOT(ISERROR(SEARCH("Moderado",Y11)))</formula>
    </cfRule>
    <cfRule type="containsText" dxfId="9250" priority="1621" operator="containsText" text="Menor">
      <formula>NOT(ISERROR(SEARCH("Menor",Y11)))</formula>
    </cfRule>
    <cfRule type="containsText" dxfId="9249" priority="1622" operator="containsText" text="Leve">
      <formula>NOT(ISERROR(SEARCH("Leve",Y11)))</formula>
    </cfRule>
    <cfRule type="containsText" dxfId="9248" priority="1623" operator="containsText" text="Muy a">
      <formula>NOT(ISERROR(SEARCH("Muy a",Y11)))</formula>
    </cfRule>
    <cfRule type="containsText" dxfId="9247" priority="1624" operator="containsText" text="Muy b">
      <formula>NOT(ISERROR(SEARCH("Muy b",Y11)))</formula>
    </cfRule>
    <cfRule type="containsText" dxfId="9246" priority="1625" operator="containsText" text="Baja">
      <formula>NOT(ISERROR(SEARCH("Baja",Y11)))</formula>
    </cfRule>
    <cfRule type="containsText" dxfId="9245" priority="1626" operator="containsText" text="Media">
      <formula>NOT(ISERROR(SEARCH("Media",Y11)))</formula>
    </cfRule>
    <cfRule type="containsText" dxfId="9244" priority="1627" operator="containsText" text="Alta">
      <formula>NOT(ISERROR(SEARCH("Alta",Y11)))</formula>
    </cfRule>
  </conditionalFormatting>
  <conditionalFormatting sqref="AD11">
    <cfRule type="containsText" dxfId="9243" priority="1589" operator="containsText" text="BAJA">
      <formula>NOT(ISERROR(SEARCH("BAJA",AD11)))</formula>
    </cfRule>
    <cfRule type="containsText" dxfId="9242" priority="1590" operator="containsText" text="MEDIA">
      <formula>NOT(ISERROR(SEARCH("MEDIA",AD11)))</formula>
    </cfRule>
    <cfRule type="containsText" dxfId="9241" priority="1591" operator="containsText" text="ALTA">
      <formula>NOT(ISERROR(SEARCH("ALTA",AD11)))</formula>
    </cfRule>
  </conditionalFormatting>
  <conditionalFormatting sqref="AN15">
    <cfRule type="containsText" dxfId="9240" priority="1234" operator="containsText" text="BAJA">
      <formula>NOT(ISERROR(SEARCH("BAJA",AN15)))</formula>
    </cfRule>
    <cfRule type="containsText" dxfId="9239" priority="1235" operator="containsText" text="MEDIA">
      <formula>NOT(ISERROR(SEARCH("MEDIA",AN15)))</formula>
    </cfRule>
    <cfRule type="containsText" dxfId="9238" priority="1236" operator="containsText" text="ALTA">
      <formula>NOT(ISERROR(SEARCH("ALTA",AN15)))</formula>
    </cfRule>
  </conditionalFormatting>
  <conditionalFormatting sqref="AS15">
    <cfRule type="containsText" dxfId="9237" priority="1231" operator="containsText" text="BAJA">
      <formula>NOT(ISERROR(SEARCH("BAJA",AS15)))</formula>
    </cfRule>
    <cfRule type="containsText" dxfId="9236" priority="1232" operator="containsText" text="MEDIA">
      <formula>NOT(ISERROR(SEARCH("MEDIA",AS15)))</formula>
    </cfRule>
    <cfRule type="containsText" dxfId="9235" priority="1233" operator="containsText" text="ALTA">
      <formula>NOT(ISERROR(SEARCH("ALTA",AS15)))</formula>
    </cfRule>
  </conditionalFormatting>
  <conditionalFormatting sqref="AL11">
    <cfRule type="containsText" dxfId="9234" priority="1577" operator="containsText" text="BAJA">
      <formula>NOT(ISERROR(SEARCH("BAJA",AL11)))</formula>
    </cfRule>
    <cfRule type="containsText" dxfId="9233" priority="1578" operator="containsText" text="MEDIA">
      <formula>NOT(ISERROR(SEARCH("MEDIA",AL11)))</formula>
    </cfRule>
    <cfRule type="containsText" dxfId="9232" priority="1579" operator="containsText" text="ALTA">
      <formula>NOT(ISERROR(SEARCH("ALTA",AL11)))</formula>
    </cfRule>
  </conditionalFormatting>
  <conditionalFormatting sqref="AN11">
    <cfRule type="containsText" dxfId="9231" priority="1574" operator="containsText" text="BAJA">
      <formula>NOT(ISERROR(SEARCH("BAJA",AN11)))</formula>
    </cfRule>
    <cfRule type="containsText" dxfId="9230" priority="1575" operator="containsText" text="MEDIA">
      <formula>NOT(ISERROR(SEARCH("MEDIA",AN11)))</formula>
    </cfRule>
    <cfRule type="containsText" dxfId="9229" priority="1576" operator="containsText" text="ALTA">
      <formula>NOT(ISERROR(SEARCH("ALTA",AN11)))</formula>
    </cfRule>
  </conditionalFormatting>
  <conditionalFormatting sqref="AS11">
    <cfRule type="containsText" dxfId="9228" priority="1571" operator="containsText" text="BAJA">
      <formula>NOT(ISERROR(SEARCH("BAJA",AS11)))</formula>
    </cfRule>
    <cfRule type="containsText" dxfId="9227" priority="1572" operator="containsText" text="MEDIA">
      <formula>NOT(ISERROR(SEARCH("MEDIA",AS11)))</formula>
    </cfRule>
    <cfRule type="containsText" dxfId="9226" priority="1573" operator="containsText" text="ALTA">
      <formula>NOT(ISERROR(SEARCH("ALTA",AS11)))</formula>
    </cfRule>
  </conditionalFormatting>
  <conditionalFormatting sqref="AS11">
    <cfRule type="containsText" dxfId="9225" priority="1568" operator="containsText" text="BAJA">
      <formula>NOT(ISERROR(SEARCH("BAJA",AS11)))</formula>
    </cfRule>
    <cfRule type="containsText" dxfId="9224" priority="1569" operator="containsText" text="MEDIA">
      <formula>NOT(ISERROR(SEARCH("MEDIA",AS11)))</formula>
    </cfRule>
    <cfRule type="containsText" dxfId="9223" priority="1570" operator="containsText" text="ALTA">
      <formula>NOT(ISERROR(SEARCH("ALTA",AS11)))</formula>
    </cfRule>
  </conditionalFormatting>
  <conditionalFormatting sqref="AP11">
    <cfRule type="containsText" dxfId="9222" priority="1562" operator="containsText" text="BAJA">
      <formula>NOT(ISERROR(SEARCH("BAJA",AP11)))</formula>
    </cfRule>
    <cfRule type="containsText" dxfId="9221" priority="1563" operator="containsText" text="MEDIA">
      <formula>NOT(ISERROR(SEARCH("MEDIA",AP11)))</formula>
    </cfRule>
    <cfRule type="containsText" dxfId="9220" priority="1564" operator="containsText" text="ALTA">
      <formula>NOT(ISERROR(SEARCH("ALTA",AP11)))</formula>
    </cfRule>
  </conditionalFormatting>
  <conditionalFormatting sqref="AJ12:AK13 AR12">
    <cfRule type="containsText" dxfId="9219" priority="1556" operator="containsText" text="BAJA">
      <formula>NOT(ISERROR(SEARCH("BAJA",AJ12)))</formula>
    </cfRule>
    <cfRule type="containsText" dxfId="9218" priority="1557" operator="containsText" text="MEDIA">
      <formula>NOT(ISERROR(SEARCH("MEDIA",AJ12)))</formula>
    </cfRule>
    <cfRule type="containsText" dxfId="9217" priority="1558" operator="containsText" text="ALTA">
      <formula>NOT(ISERROR(SEARCH("ALTA",AJ12)))</formula>
    </cfRule>
  </conditionalFormatting>
  <conditionalFormatting sqref="AU12">
    <cfRule type="containsText" dxfId="9216" priority="1427" operator="containsText" text="BAJA">
      <formula>NOT(ISERROR(SEARCH("BAJA",AU12)))</formula>
    </cfRule>
    <cfRule type="containsText" dxfId="9215" priority="1428" operator="containsText" text="MEDIA">
      <formula>NOT(ISERROR(SEARCH("MEDIA",AU12)))</formula>
    </cfRule>
    <cfRule type="containsText" dxfId="9214" priority="1429" operator="containsText" text="ALTA">
      <formula>NOT(ISERROR(SEARCH("ALTA",AU12)))</formula>
    </cfRule>
  </conditionalFormatting>
  <conditionalFormatting sqref="AU13">
    <cfRule type="containsText" dxfId="9213" priority="1424" operator="containsText" text="BAJA">
      <formula>NOT(ISERROR(SEARCH("BAJA",AU13)))</formula>
    </cfRule>
    <cfRule type="containsText" dxfId="9212" priority="1425" operator="containsText" text="MEDIA">
      <formula>NOT(ISERROR(SEARCH("MEDIA",AU13)))</formula>
    </cfRule>
    <cfRule type="containsText" dxfId="9211" priority="1426" operator="containsText" text="ALTA">
      <formula>NOT(ISERROR(SEARCH("ALTA",AU13)))</formula>
    </cfRule>
  </conditionalFormatting>
  <conditionalFormatting sqref="AU14">
    <cfRule type="containsText" dxfId="9210" priority="1421" operator="containsText" text="BAJA">
      <formula>NOT(ISERROR(SEARCH("BAJA",AU14)))</formula>
    </cfRule>
    <cfRule type="containsText" dxfId="9209" priority="1422" operator="containsText" text="MEDIA">
      <formula>NOT(ISERROR(SEARCH("MEDIA",AU14)))</formula>
    </cfRule>
    <cfRule type="containsText" dxfId="9208" priority="1423" operator="containsText" text="ALTA">
      <formula>NOT(ISERROR(SEARCH("ALTA",AU14)))</formula>
    </cfRule>
  </conditionalFormatting>
  <conditionalFormatting sqref="AX12">
    <cfRule type="cellIs" dxfId="9207" priority="1495" operator="equal">
      <formula>100%</formula>
    </cfRule>
    <cfRule type="cellIs" dxfId="9206" priority="1496" operator="equal">
      <formula>80%</formula>
    </cfRule>
    <cfRule type="cellIs" dxfId="9205" priority="1497" operator="equal">
      <formula>60%</formula>
    </cfRule>
    <cfRule type="cellIs" dxfId="9204" priority="1498" operator="equal">
      <formula>40%</formula>
    </cfRule>
    <cfRule type="cellIs" dxfId="9203" priority="1499" operator="equal">
      <formula>0.2</formula>
    </cfRule>
    <cfRule type="containsText" dxfId="9202" priority="1513" operator="containsText" text="Extremo">
      <formula>NOT(ISERROR(SEARCH("Extremo",AX12)))</formula>
    </cfRule>
    <cfRule type="containsText" dxfId="9201" priority="1514" operator="containsText" text="Alto">
      <formula>NOT(ISERROR(SEARCH("Alto",AX12)))</formula>
    </cfRule>
    <cfRule type="containsText" dxfId="9200" priority="1515" operator="containsText" text="Bajo">
      <formula>NOT(ISERROR(SEARCH("Bajo",AX12)))</formula>
    </cfRule>
    <cfRule type="containsText" dxfId="9199" priority="1526" operator="containsText" text="Catastrófico">
      <formula>NOT(ISERROR(SEARCH("Catastrófico",AX12)))</formula>
    </cfRule>
    <cfRule type="containsText" dxfId="9198" priority="1527" operator="containsText" text="Mayor">
      <formula>NOT(ISERROR(SEARCH("Mayor",AX12)))</formula>
    </cfRule>
    <cfRule type="containsText" dxfId="9197" priority="1528" operator="containsText" text="Moderado">
      <formula>NOT(ISERROR(SEARCH("Moderado",AX12)))</formula>
    </cfRule>
    <cfRule type="containsText" dxfId="9196" priority="1529" operator="containsText" text="Menor">
      <formula>NOT(ISERROR(SEARCH("Menor",AX12)))</formula>
    </cfRule>
    <cfRule type="containsText" dxfId="9195" priority="1530" operator="containsText" text="Leve">
      <formula>NOT(ISERROR(SEARCH("Leve",AX12)))</formula>
    </cfRule>
    <cfRule type="containsText" dxfId="9194" priority="1536" operator="containsText" text="Muy a">
      <formula>NOT(ISERROR(SEARCH("Muy a",AX12)))</formula>
    </cfRule>
    <cfRule type="containsText" dxfId="9193" priority="1537" operator="containsText" text="Muy b">
      <formula>NOT(ISERROR(SEARCH("Muy b",AX12)))</formula>
    </cfRule>
    <cfRule type="containsText" dxfId="9192" priority="1538" operator="containsText" text="Baja">
      <formula>NOT(ISERROR(SEARCH("Baja",AX12)))</formula>
    </cfRule>
    <cfRule type="containsText" dxfId="9191" priority="1539" operator="containsText" text="Media">
      <formula>NOT(ISERROR(SEARCH("Media",AX12)))</formula>
    </cfRule>
    <cfRule type="containsText" dxfId="9190" priority="1540" operator="containsText" text="Alta">
      <formula>NOT(ISERROR(SEARCH("Alta",AX12)))</formula>
    </cfRule>
  </conditionalFormatting>
  <conditionalFormatting sqref="V12">
    <cfRule type="containsText" dxfId="9189" priority="1531" operator="containsText" text="Muy a">
      <formula>NOT(ISERROR(SEARCH("Muy a",V12)))</formula>
    </cfRule>
    <cfRule type="containsText" dxfId="9188" priority="1532" operator="containsText" text="Muy b">
      <formula>NOT(ISERROR(SEARCH("Muy b",V12)))</formula>
    </cfRule>
    <cfRule type="containsText" dxfId="9187" priority="1533" operator="containsText" text="Baja">
      <formula>NOT(ISERROR(SEARCH("Baja",V12)))</formula>
    </cfRule>
    <cfRule type="containsText" dxfId="9186" priority="1534" operator="containsText" text="Media">
      <formula>NOT(ISERROR(SEARCH("Media",V12)))</formula>
    </cfRule>
    <cfRule type="containsText" dxfId="9185" priority="1535" operator="containsText" text="Alta">
      <formula>NOT(ISERROR(SEARCH("Alta",V12)))</formula>
    </cfRule>
  </conditionalFormatting>
  <conditionalFormatting sqref="X12">
    <cfRule type="containsText" dxfId="9184" priority="1516" operator="containsText" text="Catastrófico">
      <formula>NOT(ISERROR(SEARCH("Catastrófico",X12)))</formula>
    </cfRule>
    <cfRule type="containsText" dxfId="9183" priority="1517" operator="containsText" text="Mayor">
      <formula>NOT(ISERROR(SEARCH("Mayor",X12)))</formula>
    </cfRule>
    <cfRule type="containsText" dxfId="9182" priority="1518" operator="containsText" text="Moderado">
      <formula>NOT(ISERROR(SEARCH("Moderado",X12)))</formula>
    </cfRule>
    <cfRule type="containsText" dxfId="9181" priority="1519" operator="containsText" text="Menor">
      <formula>NOT(ISERROR(SEARCH("Menor",X12)))</formula>
    </cfRule>
    <cfRule type="containsText" dxfId="9180" priority="1520" operator="containsText" text="Leve">
      <formula>NOT(ISERROR(SEARCH("Leve",X12)))</formula>
    </cfRule>
    <cfRule type="containsText" dxfId="9179" priority="1521" operator="containsText" text="Muy a">
      <formula>NOT(ISERROR(SEARCH("Muy a",X12)))</formula>
    </cfRule>
    <cfRule type="containsText" dxfId="9178" priority="1522" operator="containsText" text="Muy b">
      <formula>NOT(ISERROR(SEARCH("Muy b",X12)))</formula>
    </cfRule>
    <cfRule type="containsText" dxfId="9177" priority="1523" operator="containsText" text="Baja">
      <formula>NOT(ISERROR(SEARCH("Baja",X12)))</formula>
    </cfRule>
    <cfRule type="containsText" dxfId="9176" priority="1524" operator="containsText" text="Media">
      <formula>NOT(ISERROR(SEARCH("Media",X12)))</formula>
    </cfRule>
    <cfRule type="containsText" dxfId="9175" priority="1525" operator="containsText" text="Alta">
      <formula>NOT(ISERROR(SEARCH("Alta",X12)))</formula>
    </cfRule>
  </conditionalFormatting>
  <conditionalFormatting sqref="Z12">
    <cfRule type="containsText" dxfId="9174" priority="1500" operator="containsText" text="Extremo">
      <formula>NOT(ISERROR(SEARCH("Extremo",Z12)))</formula>
    </cfRule>
    <cfRule type="containsText" dxfId="9173" priority="1501" operator="containsText" text="Alto">
      <formula>NOT(ISERROR(SEARCH("Alto",Z12)))</formula>
    </cfRule>
    <cfRule type="containsText" dxfId="9172" priority="1502" operator="containsText" text="Bajo">
      <formula>NOT(ISERROR(SEARCH("Bajo",Z12)))</formula>
    </cfRule>
    <cfRule type="containsText" dxfId="9171" priority="1503" operator="containsText" text="Catastrófico">
      <formula>NOT(ISERROR(SEARCH("Catastrófico",Z12)))</formula>
    </cfRule>
    <cfRule type="containsText" dxfId="9170" priority="1504" operator="containsText" text="Mayor">
      <formula>NOT(ISERROR(SEARCH("Mayor",Z12)))</formula>
    </cfRule>
    <cfRule type="containsText" dxfId="9169" priority="1505" operator="containsText" text="Moderado">
      <formula>NOT(ISERROR(SEARCH("Moderado",Z12)))</formula>
    </cfRule>
    <cfRule type="containsText" dxfId="9168" priority="1506" operator="containsText" text="Menor">
      <formula>NOT(ISERROR(SEARCH("Menor",Z12)))</formula>
    </cfRule>
    <cfRule type="containsText" dxfId="9167" priority="1507" operator="containsText" text="Leve">
      <formula>NOT(ISERROR(SEARCH("Leve",Z12)))</formula>
    </cfRule>
    <cfRule type="containsText" dxfId="9166" priority="1508" operator="containsText" text="Muy a">
      <formula>NOT(ISERROR(SEARCH("Muy a",Z12)))</formula>
    </cfRule>
    <cfRule type="containsText" dxfId="9165" priority="1509" operator="containsText" text="Muy b">
      <formula>NOT(ISERROR(SEARCH("Muy b",Z12)))</formula>
    </cfRule>
    <cfRule type="containsText" dxfId="9164" priority="1510" operator="containsText" text="Baja">
      <formula>NOT(ISERROR(SEARCH("Baja",Z12)))</formula>
    </cfRule>
    <cfRule type="containsText" dxfId="9163" priority="1511" operator="containsText" text="Media">
      <formula>NOT(ISERROR(SEARCH("Media",Z12)))</formula>
    </cfRule>
    <cfRule type="containsText" dxfId="9162" priority="1512" operator="containsText" text="Alta">
      <formula>NOT(ISERROR(SEARCH("Alta",Z12)))</formula>
    </cfRule>
  </conditionalFormatting>
  <conditionalFormatting sqref="Y12">
    <cfRule type="cellIs" dxfId="9161" priority="1477" operator="equal">
      <formula>100%</formula>
    </cfRule>
    <cfRule type="cellIs" dxfId="9160" priority="1478" operator="equal">
      <formula>80%</formula>
    </cfRule>
    <cfRule type="cellIs" dxfId="9159" priority="1479" operator="equal">
      <formula>60%</formula>
    </cfRule>
    <cfRule type="cellIs" dxfId="9158" priority="1480" operator="equal">
      <formula>40%</formula>
    </cfRule>
    <cfRule type="cellIs" dxfId="9157" priority="1481" operator="equal">
      <formula>0.2</formula>
    </cfRule>
    <cfRule type="containsText" dxfId="9156" priority="1482" operator="containsText" text="Extremo">
      <formula>NOT(ISERROR(SEARCH("Extremo",Y12)))</formula>
    </cfRule>
    <cfRule type="containsText" dxfId="9155" priority="1483" operator="containsText" text="Alto">
      <formula>NOT(ISERROR(SEARCH("Alto",Y12)))</formula>
    </cfRule>
    <cfRule type="containsText" dxfId="9154" priority="1484" operator="containsText" text="Bajo">
      <formula>NOT(ISERROR(SEARCH("Bajo",Y12)))</formula>
    </cfRule>
    <cfRule type="containsText" dxfId="9153" priority="1485" operator="containsText" text="Catastrófico">
      <formula>NOT(ISERROR(SEARCH("Catastrófico",Y12)))</formula>
    </cfRule>
    <cfRule type="containsText" dxfId="9152" priority="1486" operator="containsText" text="Mayor">
      <formula>NOT(ISERROR(SEARCH("Mayor",Y12)))</formula>
    </cfRule>
    <cfRule type="containsText" dxfId="9151" priority="1487" operator="containsText" text="Moderado">
      <formula>NOT(ISERROR(SEARCH("Moderado",Y12)))</formula>
    </cfRule>
    <cfRule type="containsText" dxfId="9150" priority="1488" operator="containsText" text="Menor">
      <formula>NOT(ISERROR(SEARCH("Menor",Y12)))</formula>
    </cfRule>
    <cfRule type="containsText" dxfId="9149" priority="1489" operator="containsText" text="Leve">
      <formula>NOT(ISERROR(SEARCH("Leve",Y12)))</formula>
    </cfRule>
    <cfRule type="containsText" dxfId="9148" priority="1490" operator="containsText" text="Muy a">
      <formula>NOT(ISERROR(SEARCH("Muy a",Y12)))</formula>
    </cfRule>
    <cfRule type="containsText" dxfId="9147" priority="1491" operator="containsText" text="Muy b">
      <formula>NOT(ISERROR(SEARCH("Muy b",Y12)))</formula>
    </cfRule>
    <cfRule type="containsText" dxfId="9146" priority="1492" operator="containsText" text="Baja">
      <formula>NOT(ISERROR(SEARCH("Baja",Y12)))</formula>
    </cfRule>
    <cfRule type="containsText" dxfId="9145" priority="1493" operator="containsText" text="Media">
      <formula>NOT(ISERROR(SEARCH("Media",Y12)))</formula>
    </cfRule>
    <cfRule type="containsText" dxfId="9144" priority="1494" operator="containsText" text="Alta">
      <formula>NOT(ISERROR(SEARCH("Alta",Y12)))</formula>
    </cfRule>
  </conditionalFormatting>
  <conditionalFormatting sqref="W12">
    <cfRule type="cellIs" dxfId="9143" priority="1459" operator="equal">
      <formula>100%</formula>
    </cfRule>
    <cfRule type="cellIs" dxfId="9142" priority="1460" operator="equal">
      <formula>80%</formula>
    </cfRule>
    <cfRule type="cellIs" dxfId="9141" priority="1461" operator="equal">
      <formula>60%</formula>
    </cfRule>
    <cfRule type="cellIs" dxfId="9140" priority="1462" operator="equal">
      <formula>40%</formula>
    </cfRule>
    <cfRule type="cellIs" dxfId="9139" priority="1463" operator="equal">
      <formula>0.2</formula>
    </cfRule>
    <cfRule type="containsText" dxfId="9138" priority="1464" operator="containsText" text="Extremo">
      <formula>NOT(ISERROR(SEARCH("Extremo",W12)))</formula>
    </cfRule>
    <cfRule type="containsText" dxfId="9137" priority="1465" operator="containsText" text="Alto">
      <formula>NOT(ISERROR(SEARCH("Alto",W12)))</formula>
    </cfRule>
    <cfRule type="containsText" dxfId="9136" priority="1466" operator="containsText" text="Bajo">
      <formula>NOT(ISERROR(SEARCH("Bajo",W12)))</formula>
    </cfRule>
    <cfRule type="containsText" dxfId="9135" priority="1467" operator="containsText" text="Catastrófico">
      <formula>NOT(ISERROR(SEARCH("Catastrófico",W12)))</formula>
    </cfRule>
    <cfRule type="containsText" dxfId="9134" priority="1468" operator="containsText" text="Mayor">
      <formula>NOT(ISERROR(SEARCH("Mayor",W12)))</formula>
    </cfRule>
    <cfRule type="containsText" dxfId="9133" priority="1469" operator="containsText" text="Moderado">
      <formula>NOT(ISERROR(SEARCH("Moderado",W12)))</formula>
    </cfRule>
    <cfRule type="containsText" dxfId="9132" priority="1470" operator="containsText" text="Menor">
      <formula>NOT(ISERROR(SEARCH("Menor",W12)))</formula>
    </cfRule>
    <cfRule type="containsText" dxfId="9131" priority="1471" operator="containsText" text="Leve">
      <formula>NOT(ISERROR(SEARCH("Leve",W12)))</formula>
    </cfRule>
    <cfRule type="containsText" dxfId="9130" priority="1472" operator="containsText" text="Muy a">
      <formula>NOT(ISERROR(SEARCH("Muy a",W12)))</formula>
    </cfRule>
    <cfRule type="containsText" dxfId="9129" priority="1473" operator="containsText" text="Muy b">
      <formula>NOT(ISERROR(SEARCH("Muy b",W12)))</formula>
    </cfRule>
    <cfRule type="containsText" dxfId="9128" priority="1474" operator="containsText" text="Baja">
      <formula>NOT(ISERROR(SEARCH("Baja",W12)))</formula>
    </cfRule>
    <cfRule type="containsText" dxfId="9127" priority="1475" operator="containsText" text="Media">
      <formula>NOT(ISERROR(SEARCH("Media",W12)))</formula>
    </cfRule>
    <cfRule type="containsText" dxfId="9126" priority="1476" operator="containsText" text="Alta">
      <formula>NOT(ISERROR(SEARCH("Alta",W12)))</formula>
    </cfRule>
  </conditionalFormatting>
  <conditionalFormatting sqref="AA12">
    <cfRule type="cellIs" dxfId="9125" priority="1430" operator="equal">
      <formula>100%</formula>
    </cfRule>
    <cfRule type="cellIs" dxfId="9124" priority="1431" operator="equal">
      <formula>75%</formula>
    </cfRule>
    <cfRule type="cellIs" dxfId="9123" priority="1432" operator="equal">
      <formula>50%</formula>
    </cfRule>
    <cfRule type="cellIs" dxfId="9122" priority="1433" operator="equal">
      <formula>25%</formula>
    </cfRule>
    <cfRule type="containsText" dxfId="9121" priority="1434" operator="containsText" text="Extremo">
      <formula>NOT(ISERROR(SEARCH("Extremo",AA12)))</formula>
    </cfRule>
    <cfRule type="containsText" dxfId="9120" priority="1435" operator="containsText" text="Alto">
      <formula>NOT(ISERROR(SEARCH("Alto",AA12)))</formula>
    </cfRule>
    <cfRule type="containsText" dxfId="9119" priority="1436" operator="containsText" text="Bajo">
      <formula>NOT(ISERROR(SEARCH("Bajo",AA12)))</formula>
    </cfRule>
    <cfRule type="containsText" dxfId="9118" priority="1437" operator="containsText" text="Catastrófico">
      <formula>NOT(ISERROR(SEARCH("Catastrófico",AA12)))</formula>
    </cfRule>
    <cfRule type="containsText" dxfId="9117" priority="1438" operator="containsText" text="Mayor">
      <formula>NOT(ISERROR(SEARCH("Mayor",AA12)))</formula>
    </cfRule>
    <cfRule type="containsText" dxfId="9116" priority="1439" operator="containsText" text="Moderado">
      <formula>NOT(ISERROR(SEARCH("Moderado",AA12)))</formula>
    </cfRule>
    <cfRule type="containsText" dxfId="9115" priority="1440" operator="containsText" text="Menor">
      <formula>NOT(ISERROR(SEARCH("Menor",AA12)))</formula>
    </cfRule>
    <cfRule type="containsText" dxfId="9114" priority="1441" operator="containsText" text="Leve">
      <formula>NOT(ISERROR(SEARCH("Leve",AA12)))</formula>
    </cfRule>
    <cfRule type="containsText" dxfId="9113" priority="1442" operator="containsText" text="Muy a">
      <formula>NOT(ISERROR(SEARCH("Muy a",AA12)))</formula>
    </cfRule>
    <cfRule type="containsText" dxfId="9112" priority="1443" operator="containsText" text="Muy b">
      <formula>NOT(ISERROR(SEARCH("Muy b",AA12)))</formula>
    </cfRule>
    <cfRule type="containsText" dxfId="9111" priority="1444" operator="containsText" text="Baja">
      <formula>NOT(ISERROR(SEARCH("Baja",AA12)))</formula>
    </cfRule>
    <cfRule type="containsText" dxfId="9110" priority="1445" operator="containsText" text="Media">
      <formula>NOT(ISERROR(SEARCH("Media",AA12)))</formula>
    </cfRule>
    <cfRule type="containsText" dxfId="9109" priority="1446" operator="containsText" text="Alta">
      <formula>NOT(ISERROR(SEARCH("Alta",AA12)))</formula>
    </cfRule>
  </conditionalFormatting>
  <conditionalFormatting sqref="AW12">
    <cfRule type="containsText" dxfId="9108" priority="1408" operator="containsText" text="Extremo">
      <formula>NOT(ISERROR(SEARCH("Extremo",AW12)))</formula>
    </cfRule>
    <cfRule type="containsText" dxfId="9107" priority="1409" operator="containsText" text="Alto">
      <formula>NOT(ISERROR(SEARCH("Alto",AW12)))</formula>
    </cfRule>
    <cfRule type="containsText" dxfId="9106" priority="1410" operator="containsText" text="Bajo">
      <formula>NOT(ISERROR(SEARCH("Bajo",AW12)))</formula>
    </cfRule>
    <cfRule type="containsText" dxfId="9105" priority="1411" operator="containsText" text="Catastrófico">
      <formula>NOT(ISERROR(SEARCH("Catastrófico",AW12)))</formula>
    </cfRule>
    <cfRule type="containsText" dxfId="9104" priority="1412" operator="containsText" text="Mayor">
      <formula>NOT(ISERROR(SEARCH("Mayor",AW12)))</formula>
    </cfRule>
    <cfRule type="containsText" dxfId="9103" priority="1413" operator="containsText" text="Moderado">
      <formula>NOT(ISERROR(SEARCH("Moderado",AW12)))</formula>
    </cfRule>
    <cfRule type="containsText" dxfId="9102" priority="1414" operator="containsText" text="Menor">
      <formula>NOT(ISERROR(SEARCH("Menor",AW12)))</formula>
    </cfRule>
    <cfRule type="containsText" dxfId="9101" priority="1415" operator="containsText" text="Leve">
      <formula>NOT(ISERROR(SEARCH("Leve",AW12)))</formula>
    </cfRule>
    <cfRule type="containsText" dxfId="9100" priority="1416" operator="containsText" text="Muy a">
      <formula>NOT(ISERROR(SEARCH("Muy a",AW12)))</formula>
    </cfRule>
    <cfRule type="containsText" dxfId="9099" priority="1417" operator="containsText" text="Muy b">
      <formula>NOT(ISERROR(SEARCH("Muy b",AW12)))</formula>
    </cfRule>
    <cfRule type="containsText" dxfId="9098" priority="1418" operator="containsText" text="Baja">
      <formula>NOT(ISERROR(SEARCH("Baja",AW12)))</formula>
    </cfRule>
    <cfRule type="containsText" dxfId="9097" priority="1419" operator="containsText" text="Media">
      <formula>NOT(ISERROR(SEARCH("Media",AW12)))</formula>
    </cfRule>
    <cfRule type="containsText" dxfId="9096" priority="1420" operator="containsText" text="Alta">
      <formula>NOT(ISERROR(SEARCH("Alta",AW12)))</formula>
    </cfRule>
  </conditionalFormatting>
  <conditionalFormatting sqref="AV12">
    <cfRule type="cellIs" dxfId="9095" priority="1401" operator="greaterThan">
      <formula>75%</formula>
    </cfRule>
    <cfRule type="cellIs" dxfId="9094" priority="1402" operator="between">
      <formula>51%</formula>
      <formula>75%</formula>
    </cfRule>
    <cfRule type="cellIs" dxfId="9093" priority="1403" operator="between">
      <formula>26%</formula>
      <formula>50%</formula>
    </cfRule>
    <cfRule type="cellIs" dxfId="9092" priority="1404" operator="between">
      <formula>0%</formula>
      <formula>25%</formula>
    </cfRule>
    <cfRule type="containsText" dxfId="9091" priority="1405" operator="containsText" text="BAJA">
      <formula>NOT(ISERROR(SEARCH("BAJA",AV12)))</formula>
    </cfRule>
    <cfRule type="containsText" dxfId="9090" priority="1406" operator="containsText" text="MEDIA">
      <formula>NOT(ISERROR(SEARCH("MEDIA",AV12)))</formula>
    </cfRule>
    <cfRule type="containsText" dxfId="9089" priority="1407" operator="containsText" text="ALTA">
      <formula>NOT(ISERROR(SEARCH("ALTA",AV12)))</formula>
    </cfRule>
  </conditionalFormatting>
  <conditionalFormatting sqref="AV13">
    <cfRule type="cellIs" dxfId="9088" priority="1394" operator="greaterThan">
      <formula>75%</formula>
    </cfRule>
    <cfRule type="cellIs" dxfId="9087" priority="1395" operator="between">
      <formula>51%</formula>
      <formula>75%</formula>
    </cfRule>
    <cfRule type="cellIs" dxfId="9086" priority="1396" operator="between">
      <formula>26%</formula>
      <formula>50%</formula>
    </cfRule>
    <cfRule type="cellIs" dxfId="9085" priority="1397" operator="between">
      <formula>0%</formula>
      <formula>25%</formula>
    </cfRule>
    <cfRule type="containsText" dxfId="9084" priority="1398" operator="containsText" text="BAJA">
      <formula>NOT(ISERROR(SEARCH("BAJA",AV13)))</formula>
    </cfRule>
    <cfRule type="containsText" dxfId="9083" priority="1399" operator="containsText" text="MEDIA">
      <formula>NOT(ISERROR(SEARCH("MEDIA",AV13)))</formula>
    </cfRule>
    <cfRule type="containsText" dxfId="9082" priority="1400" operator="containsText" text="ALTA">
      <formula>NOT(ISERROR(SEARCH("ALTA",AV13)))</formula>
    </cfRule>
  </conditionalFormatting>
  <conditionalFormatting sqref="AV14">
    <cfRule type="cellIs" dxfId="9081" priority="1387" operator="greaterThan">
      <formula>75%</formula>
    </cfRule>
    <cfRule type="cellIs" dxfId="9080" priority="1388" operator="between">
      <formula>51%</formula>
      <formula>75%</formula>
    </cfRule>
    <cfRule type="cellIs" dxfId="9079" priority="1389" operator="between">
      <formula>26%</formula>
      <formula>50%</formula>
    </cfRule>
    <cfRule type="cellIs" dxfId="9078" priority="1390" operator="between">
      <formula>0%</formula>
      <formula>25%</formula>
    </cfRule>
    <cfRule type="containsText" dxfId="9077" priority="1391" operator="containsText" text="BAJA">
      <formula>NOT(ISERROR(SEARCH("BAJA",AV14)))</formula>
    </cfRule>
    <cfRule type="containsText" dxfId="9076" priority="1392" operator="containsText" text="MEDIA">
      <formula>NOT(ISERROR(SEARCH("MEDIA",AV14)))</formula>
    </cfRule>
    <cfRule type="containsText" dxfId="9075" priority="1393" operator="containsText" text="ALTA">
      <formula>NOT(ISERROR(SEARCH("ALTA",AV14)))</formula>
    </cfRule>
  </conditionalFormatting>
  <conditionalFormatting sqref="AC12">
    <cfRule type="containsText" dxfId="9074" priority="1348" operator="containsText" text="BAJA">
      <formula>NOT(ISERROR(SEARCH("BAJA",AC12)))</formula>
    </cfRule>
    <cfRule type="containsText" dxfId="9073" priority="1349" operator="containsText" text="MEDIA">
      <formula>NOT(ISERROR(SEARCH("MEDIA",AC12)))</formula>
    </cfRule>
    <cfRule type="containsText" dxfId="9072" priority="1350" operator="containsText" text="ALTA">
      <formula>NOT(ISERROR(SEARCH("ALTA",AC12)))</formula>
    </cfRule>
  </conditionalFormatting>
  <conditionalFormatting sqref="AC14">
    <cfRule type="containsText" dxfId="9071" priority="1345" operator="containsText" text="BAJA">
      <formula>NOT(ISERROR(SEARCH("BAJA",AC14)))</formula>
    </cfRule>
    <cfRule type="containsText" dxfId="9070" priority="1346" operator="containsText" text="MEDIA">
      <formula>NOT(ISERROR(SEARCH("MEDIA",AC14)))</formula>
    </cfRule>
    <cfRule type="containsText" dxfId="9069" priority="1347" operator="containsText" text="ALTA">
      <formula>NOT(ISERROR(SEARCH("ALTA",AC14)))</formula>
    </cfRule>
  </conditionalFormatting>
  <conditionalFormatting sqref="AN12">
    <cfRule type="containsText" dxfId="9068" priority="1342" operator="containsText" text="BAJA">
      <formula>NOT(ISERROR(SEARCH("BAJA",AN12)))</formula>
    </cfRule>
    <cfRule type="containsText" dxfId="9067" priority="1343" operator="containsText" text="MEDIA">
      <formula>NOT(ISERROR(SEARCH("MEDIA",AN12)))</formula>
    </cfRule>
    <cfRule type="containsText" dxfId="9066" priority="1344" operator="containsText" text="ALTA">
      <formula>NOT(ISERROR(SEARCH("ALTA",AN12)))</formula>
    </cfRule>
  </conditionalFormatting>
  <conditionalFormatting sqref="AS12:AS14">
    <cfRule type="containsText" dxfId="9065" priority="1333" operator="containsText" text="BAJA">
      <formula>NOT(ISERROR(SEARCH("BAJA",AS12)))</formula>
    </cfRule>
    <cfRule type="containsText" dxfId="9064" priority="1334" operator="containsText" text="MEDIA">
      <formula>NOT(ISERROR(SEARCH("MEDIA",AS12)))</formula>
    </cfRule>
    <cfRule type="containsText" dxfId="9063" priority="1335" operator="containsText" text="ALTA">
      <formula>NOT(ISERROR(SEARCH("ALTA",AS12)))</formula>
    </cfRule>
  </conditionalFormatting>
  <conditionalFormatting sqref="AS12:AS14">
    <cfRule type="containsText" dxfId="9062" priority="1330" operator="containsText" text="BAJA">
      <formula>NOT(ISERROR(SEARCH("BAJA",AS12)))</formula>
    </cfRule>
    <cfRule type="containsText" dxfId="9061" priority="1331" operator="containsText" text="MEDIA">
      <formula>NOT(ISERROR(SEARCH("MEDIA",AS12)))</formula>
    </cfRule>
    <cfRule type="containsText" dxfId="9060" priority="1332" operator="containsText" text="ALTA">
      <formula>NOT(ISERROR(SEARCH("ALTA",AS12)))</formula>
    </cfRule>
  </conditionalFormatting>
  <conditionalFormatting sqref="AL15">
    <cfRule type="containsText" dxfId="9059" priority="1237" operator="containsText" text="BAJA">
      <formula>NOT(ISERROR(SEARCH("BAJA",AL15)))</formula>
    </cfRule>
    <cfRule type="containsText" dxfId="9058" priority="1238" operator="containsText" text="MEDIA">
      <formula>NOT(ISERROR(SEARCH("MEDIA",AL15)))</formula>
    </cfRule>
    <cfRule type="containsText" dxfId="9057" priority="1239" operator="containsText" text="ALTA">
      <formula>NOT(ISERROR(SEARCH("ALTA",AL15)))</formula>
    </cfRule>
  </conditionalFormatting>
  <conditionalFormatting sqref="AS13:AS14">
    <cfRule type="containsText" dxfId="9056" priority="1315" operator="containsText" text="BAJA">
      <formula>NOT(ISERROR(SEARCH("BAJA",AS13)))</formula>
    </cfRule>
    <cfRule type="containsText" dxfId="9055" priority="1316" operator="containsText" text="MEDIA">
      <formula>NOT(ISERROR(SEARCH("MEDIA",AS13)))</formula>
    </cfRule>
    <cfRule type="containsText" dxfId="9054" priority="1317" operator="containsText" text="ALTA">
      <formula>NOT(ISERROR(SEARCH("ALTA",AS13)))</formula>
    </cfRule>
  </conditionalFormatting>
  <conditionalFormatting sqref="AS13:AS14">
    <cfRule type="containsText" dxfId="9053" priority="1312" operator="containsText" text="BAJA">
      <formula>NOT(ISERROR(SEARCH("BAJA",AS13)))</formula>
    </cfRule>
    <cfRule type="containsText" dxfId="9052" priority="1313" operator="containsText" text="MEDIA">
      <formula>NOT(ISERROR(SEARCH("MEDIA",AS13)))</formula>
    </cfRule>
    <cfRule type="containsText" dxfId="9051" priority="1314" operator="containsText" text="ALTA">
      <formula>NOT(ISERROR(SEARCH("ALTA",AS13)))</formula>
    </cfRule>
  </conditionalFormatting>
  <conditionalFormatting sqref="AP12">
    <cfRule type="containsText" dxfId="9050" priority="1309" operator="containsText" text="BAJA">
      <formula>NOT(ISERROR(SEARCH("BAJA",AP12)))</formula>
    </cfRule>
    <cfRule type="containsText" dxfId="9049" priority="1310" operator="containsText" text="MEDIA">
      <formula>NOT(ISERROR(SEARCH("MEDIA",AP12)))</formula>
    </cfRule>
    <cfRule type="containsText" dxfId="9048" priority="1311" operator="containsText" text="ALTA">
      <formula>NOT(ISERROR(SEARCH("ALTA",AP12)))</formula>
    </cfRule>
  </conditionalFormatting>
  <conditionalFormatting sqref="AQ12">
    <cfRule type="containsText" dxfId="9047" priority="1306" operator="containsText" text="BAJA">
      <formula>NOT(ISERROR(SEARCH("BAJA",AQ12)))</formula>
    </cfRule>
    <cfRule type="containsText" dxfId="9046" priority="1307" operator="containsText" text="MEDIA">
      <formula>NOT(ISERROR(SEARCH("MEDIA",AQ12)))</formula>
    </cfRule>
    <cfRule type="containsText" dxfId="9045" priority="1308" operator="containsText" text="ALTA">
      <formula>NOT(ISERROR(SEARCH("ALTA",AQ12)))</formula>
    </cfRule>
  </conditionalFormatting>
  <conditionalFormatting sqref="AJ15:AK15">
    <cfRule type="containsText" dxfId="9044" priority="1300" operator="containsText" text="BAJA">
      <formula>NOT(ISERROR(SEARCH("BAJA",AJ15)))</formula>
    </cfRule>
    <cfRule type="containsText" dxfId="9043" priority="1301" operator="containsText" text="MEDIA">
      <formula>NOT(ISERROR(SEARCH("MEDIA",AJ15)))</formula>
    </cfRule>
    <cfRule type="containsText" dxfId="9042" priority="1302" operator="containsText" text="ALTA">
      <formula>NOT(ISERROR(SEARCH("ALTA",AJ15)))</formula>
    </cfRule>
  </conditionalFormatting>
  <conditionalFormatting sqref="AU15:AV15">
    <cfRule type="cellIs" dxfId="9041" priority="1243" operator="greaterThan">
      <formula>75%</formula>
    </cfRule>
    <cfRule type="cellIs" dxfId="9040" priority="1244" operator="between">
      <formula>51%</formula>
      <formula>75%</formula>
    </cfRule>
    <cfRule type="cellIs" dxfId="9039" priority="1245" operator="between">
      <formula>26%</formula>
      <formula>50%</formula>
    </cfRule>
    <cfRule type="cellIs" dxfId="9038" priority="1246" operator="between">
      <formula>0%</formula>
      <formula>25%</formula>
    </cfRule>
    <cfRule type="containsText" dxfId="9037" priority="1303" operator="containsText" text="BAJA">
      <formula>NOT(ISERROR(SEARCH("BAJA",AU15)))</formula>
    </cfRule>
    <cfRule type="containsText" dxfId="9036" priority="1304" operator="containsText" text="MEDIA">
      <formula>NOT(ISERROR(SEARCH("MEDIA",AU15)))</formula>
    </cfRule>
    <cfRule type="containsText" dxfId="9035" priority="1305" operator="containsText" text="ALTA">
      <formula>NOT(ISERROR(SEARCH("ALTA",AU15)))</formula>
    </cfRule>
  </conditionalFormatting>
  <conditionalFormatting sqref="V15:X15 Z15 AW15:AX15">
    <cfRule type="cellIs" dxfId="9034" priority="1269" operator="equal">
      <formula>100%</formula>
    </cfRule>
    <cfRule type="cellIs" dxfId="9033" priority="1270" operator="equal">
      <formula>80%</formula>
    </cfRule>
    <cfRule type="cellIs" dxfId="9032" priority="1271" operator="equal">
      <formula>60%</formula>
    </cfRule>
    <cfRule type="cellIs" dxfId="9031" priority="1272" operator="equal">
      <formula>40%</formula>
    </cfRule>
    <cfRule type="cellIs" dxfId="9030" priority="1273" operator="equal">
      <formula>0.2</formula>
    </cfRule>
    <cfRule type="containsText" dxfId="9029" priority="1287" operator="containsText" text="Extremo">
      <formula>NOT(ISERROR(SEARCH("Extremo",V15)))</formula>
    </cfRule>
    <cfRule type="containsText" dxfId="9028" priority="1288" operator="containsText" text="Alto">
      <formula>NOT(ISERROR(SEARCH("Alto",V15)))</formula>
    </cfRule>
    <cfRule type="containsText" dxfId="9027" priority="1289" operator="containsText" text="Bajo">
      <formula>NOT(ISERROR(SEARCH("Bajo",V15)))</formula>
    </cfRule>
    <cfRule type="containsText" dxfId="9026" priority="1290" operator="containsText" text="Catastrófico">
      <formula>NOT(ISERROR(SEARCH("Catastrófico",V15)))</formula>
    </cfRule>
    <cfRule type="containsText" dxfId="9025" priority="1291" operator="containsText" text="Mayor">
      <formula>NOT(ISERROR(SEARCH("Mayor",V15)))</formula>
    </cfRule>
    <cfRule type="containsText" dxfId="9024" priority="1292" operator="containsText" text="Moderado">
      <formula>NOT(ISERROR(SEARCH("Moderado",V15)))</formula>
    </cfRule>
    <cfRule type="containsText" dxfId="9023" priority="1293" operator="containsText" text="Menor">
      <formula>NOT(ISERROR(SEARCH("Menor",V15)))</formula>
    </cfRule>
    <cfRule type="containsText" dxfId="9022" priority="1294" operator="containsText" text="Leve">
      <formula>NOT(ISERROR(SEARCH("Leve",V15)))</formula>
    </cfRule>
    <cfRule type="containsText" dxfId="9021" priority="1295" operator="containsText" text="Muy a">
      <formula>NOT(ISERROR(SEARCH("Muy a",V15)))</formula>
    </cfRule>
    <cfRule type="containsText" dxfId="9020" priority="1296" operator="containsText" text="Muy b">
      <formula>NOT(ISERROR(SEARCH("Muy b",V15)))</formula>
    </cfRule>
    <cfRule type="containsText" dxfId="9019" priority="1297" operator="containsText" text="Baja">
      <formula>NOT(ISERROR(SEARCH("Baja",V15)))</formula>
    </cfRule>
    <cfRule type="containsText" dxfId="9018" priority="1298" operator="containsText" text="Media">
      <formula>NOT(ISERROR(SEARCH("Media",V15)))</formula>
    </cfRule>
    <cfRule type="containsText" dxfId="9017" priority="1299" operator="containsText" text="Alta">
      <formula>NOT(ISERROR(SEARCH("Alta",V15)))</formula>
    </cfRule>
  </conditionalFormatting>
  <conditionalFormatting sqref="AA15:AB15">
    <cfRule type="cellIs" dxfId="9016" priority="1247" operator="equal">
      <formula>100%</formula>
    </cfRule>
    <cfRule type="cellIs" dxfId="9015" priority="1248" operator="equal">
      <formula>75%</formula>
    </cfRule>
    <cfRule type="cellIs" dxfId="9014" priority="1249" operator="equal">
      <formula>50%</formula>
    </cfRule>
    <cfRule type="cellIs" dxfId="9013" priority="1250" operator="equal">
      <formula>25%</formula>
    </cfRule>
    <cfRule type="containsText" dxfId="9012" priority="1274" operator="containsText" text="Extremo">
      <formula>NOT(ISERROR(SEARCH("Extremo",AA15)))</formula>
    </cfRule>
    <cfRule type="containsText" dxfId="9011" priority="1275" operator="containsText" text="Alto">
      <formula>NOT(ISERROR(SEARCH("Alto",AA15)))</formula>
    </cfRule>
    <cfRule type="containsText" dxfId="9010" priority="1276" operator="containsText" text="Bajo">
      <formula>NOT(ISERROR(SEARCH("Bajo",AA15)))</formula>
    </cfRule>
    <cfRule type="containsText" dxfId="9009" priority="1277" operator="containsText" text="Catastrófico">
      <formula>NOT(ISERROR(SEARCH("Catastrófico",AA15)))</formula>
    </cfRule>
    <cfRule type="containsText" dxfId="9008" priority="1278" operator="containsText" text="Mayor">
      <formula>NOT(ISERROR(SEARCH("Mayor",AA15)))</formula>
    </cfRule>
    <cfRule type="containsText" dxfId="9007" priority="1279" operator="containsText" text="Moderado">
      <formula>NOT(ISERROR(SEARCH("Moderado",AA15)))</formula>
    </cfRule>
    <cfRule type="containsText" dxfId="9006" priority="1280" operator="containsText" text="Menor">
      <formula>NOT(ISERROR(SEARCH("Menor",AA15)))</formula>
    </cfRule>
    <cfRule type="containsText" dxfId="9005" priority="1281" operator="containsText" text="Leve">
      <formula>NOT(ISERROR(SEARCH("Leve",AA15)))</formula>
    </cfRule>
    <cfRule type="containsText" dxfId="9004" priority="1282" operator="containsText" text="Muy a">
      <formula>NOT(ISERROR(SEARCH("Muy a",AA15)))</formula>
    </cfRule>
    <cfRule type="containsText" dxfId="9003" priority="1283" operator="containsText" text="Muy b">
      <formula>NOT(ISERROR(SEARCH("Muy b",AA15)))</formula>
    </cfRule>
    <cfRule type="containsText" dxfId="9002" priority="1284" operator="containsText" text="Baja">
      <formula>NOT(ISERROR(SEARCH("Baja",AA15)))</formula>
    </cfRule>
    <cfRule type="containsText" dxfId="9001" priority="1285" operator="containsText" text="Media">
      <formula>NOT(ISERROR(SEARCH("Media",AA15)))</formula>
    </cfRule>
    <cfRule type="containsText" dxfId="9000" priority="1286" operator="containsText" text="Alta">
      <formula>NOT(ISERROR(SEARCH("Alta",AA15)))</formula>
    </cfRule>
  </conditionalFormatting>
  <conditionalFormatting sqref="Y15">
    <cfRule type="cellIs" dxfId="8999" priority="1251" operator="equal">
      <formula>100%</formula>
    </cfRule>
    <cfRule type="cellIs" dxfId="8998" priority="1252" operator="equal">
      <formula>80%</formula>
    </cfRule>
    <cfRule type="cellIs" dxfId="8997" priority="1253" operator="equal">
      <formula>60%</formula>
    </cfRule>
    <cfRule type="cellIs" dxfId="8996" priority="1254" operator="equal">
      <formula>40%</formula>
    </cfRule>
    <cfRule type="cellIs" dxfId="8995" priority="1255" operator="equal">
      <formula>0.2</formula>
    </cfRule>
    <cfRule type="containsText" dxfId="8994" priority="1256" operator="containsText" text="Extremo">
      <formula>NOT(ISERROR(SEARCH("Extremo",Y15)))</formula>
    </cfRule>
    <cfRule type="containsText" dxfId="8993" priority="1257" operator="containsText" text="Alto">
      <formula>NOT(ISERROR(SEARCH("Alto",Y15)))</formula>
    </cfRule>
    <cfRule type="containsText" dxfId="8992" priority="1258" operator="containsText" text="Bajo">
      <formula>NOT(ISERROR(SEARCH("Bajo",Y15)))</formula>
    </cfRule>
    <cfRule type="containsText" dxfId="8991" priority="1259" operator="containsText" text="Catastrófico">
      <formula>NOT(ISERROR(SEARCH("Catastrófico",Y15)))</formula>
    </cfRule>
    <cfRule type="containsText" dxfId="8990" priority="1260" operator="containsText" text="Mayor">
      <formula>NOT(ISERROR(SEARCH("Mayor",Y15)))</formula>
    </cfRule>
    <cfRule type="containsText" dxfId="8989" priority="1261" operator="containsText" text="Moderado">
      <formula>NOT(ISERROR(SEARCH("Moderado",Y15)))</formula>
    </cfRule>
    <cfRule type="containsText" dxfId="8988" priority="1262" operator="containsText" text="Menor">
      <formula>NOT(ISERROR(SEARCH("Menor",Y15)))</formula>
    </cfRule>
    <cfRule type="containsText" dxfId="8987" priority="1263" operator="containsText" text="Leve">
      <formula>NOT(ISERROR(SEARCH("Leve",Y15)))</formula>
    </cfRule>
    <cfRule type="containsText" dxfId="8986" priority="1264" operator="containsText" text="Muy a">
      <formula>NOT(ISERROR(SEARCH("Muy a",Y15)))</formula>
    </cfRule>
    <cfRule type="containsText" dxfId="8985" priority="1265" operator="containsText" text="Muy b">
      <formula>NOT(ISERROR(SEARCH("Muy b",Y15)))</formula>
    </cfRule>
    <cfRule type="containsText" dxfId="8984" priority="1266" operator="containsText" text="Baja">
      <formula>NOT(ISERROR(SEARCH("Baja",Y15)))</formula>
    </cfRule>
    <cfRule type="containsText" dxfId="8983" priority="1267" operator="containsText" text="Media">
      <formula>NOT(ISERROR(SEARCH("Media",Y15)))</formula>
    </cfRule>
    <cfRule type="containsText" dxfId="8982" priority="1268" operator="containsText" text="Alta">
      <formula>NOT(ISERROR(SEARCH("Alta",Y15)))</formula>
    </cfRule>
  </conditionalFormatting>
  <conditionalFormatting sqref="AD15">
    <cfRule type="containsText" dxfId="8981" priority="1240" operator="containsText" text="BAJA">
      <formula>NOT(ISERROR(SEARCH("BAJA",AD15)))</formula>
    </cfRule>
    <cfRule type="containsText" dxfId="8980" priority="1241" operator="containsText" text="MEDIA">
      <formula>NOT(ISERROR(SEARCH("MEDIA",AD15)))</formula>
    </cfRule>
    <cfRule type="containsText" dxfId="8979" priority="1242" operator="containsText" text="ALTA">
      <formula>NOT(ISERROR(SEARCH("ALTA",AD15)))</formula>
    </cfRule>
  </conditionalFormatting>
  <conditionalFormatting sqref="S4">
    <cfRule type="cellIs" dxfId="8978" priority="1210" operator="equal">
      <formula>100%</formula>
    </cfRule>
    <cfRule type="cellIs" dxfId="8977" priority="1211" operator="equal">
      <formula>80%</formula>
    </cfRule>
    <cfRule type="cellIs" dxfId="8976" priority="1212" operator="equal">
      <formula>60%</formula>
    </cfRule>
    <cfRule type="cellIs" dxfId="8975" priority="1213" operator="equal">
      <formula>40%</formula>
    </cfRule>
    <cfRule type="cellIs" dxfId="8974" priority="1214" operator="equal">
      <formula>0.2</formula>
    </cfRule>
    <cfRule type="containsText" dxfId="8973" priority="1215" operator="containsText" text="Extremo">
      <formula>NOT(ISERROR(SEARCH("Extremo",S4)))</formula>
    </cfRule>
    <cfRule type="containsText" dxfId="8972" priority="1216" operator="containsText" text="Alto">
      <formula>NOT(ISERROR(SEARCH("Alto",S4)))</formula>
    </cfRule>
    <cfRule type="containsText" dxfId="8971" priority="1217" operator="containsText" text="Bajo">
      <formula>NOT(ISERROR(SEARCH("Bajo",S4)))</formula>
    </cfRule>
    <cfRule type="containsText" dxfId="8970" priority="1218" operator="containsText" text="Catastrófico">
      <formula>NOT(ISERROR(SEARCH("Catastrófico",S4)))</formula>
    </cfRule>
    <cfRule type="containsText" dxfId="8969" priority="1219" operator="containsText" text="Mayor">
      <formula>NOT(ISERROR(SEARCH("Mayor",S4)))</formula>
    </cfRule>
    <cfRule type="containsText" dxfId="8968" priority="1220" operator="containsText" text="Moderado">
      <formula>NOT(ISERROR(SEARCH("Moderado",S4)))</formula>
    </cfRule>
    <cfRule type="containsText" dxfId="8967" priority="1221" operator="containsText" text="Menor">
      <formula>NOT(ISERROR(SEARCH("Menor",S4)))</formula>
    </cfRule>
    <cfRule type="containsText" dxfId="8966" priority="1222" operator="containsText" text="Leve">
      <formula>NOT(ISERROR(SEARCH("Leve",S4)))</formula>
    </cfRule>
    <cfRule type="containsText" dxfId="8965" priority="1223" operator="containsText" text="Muy a">
      <formula>NOT(ISERROR(SEARCH("Muy a",S4)))</formula>
    </cfRule>
    <cfRule type="containsText" dxfId="8964" priority="1224" operator="containsText" text="Muy b">
      <formula>NOT(ISERROR(SEARCH("Muy b",S4)))</formula>
    </cfRule>
    <cfRule type="containsText" dxfId="8963" priority="1225" operator="containsText" text="Baja">
      <formula>NOT(ISERROR(SEARCH("Baja",S4)))</formula>
    </cfRule>
    <cfRule type="containsText" dxfId="8962" priority="1226" operator="containsText" text="Media">
      <formula>NOT(ISERROR(SEARCH("Media",S4)))</formula>
    </cfRule>
    <cfRule type="containsText" dxfId="8961" priority="1227" operator="containsText" text="Alta">
      <formula>NOT(ISERROR(SEARCH("Alta",S4)))</formula>
    </cfRule>
  </conditionalFormatting>
  <conditionalFormatting sqref="T4:U4">
    <cfRule type="cellIs" dxfId="8960" priority="1192" operator="equal">
      <formula>100%</formula>
    </cfRule>
    <cfRule type="cellIs" dxfId="8959" priority="1193" operator="equal">
      <formula>80%</formula>
    </cfRule>
    <cfRule type="cellIs" dxfId="8958" priority="1194" operator="equal">
      <formula>60%</formula>
    </cfRule>
    <cfRule type="cellIs" dxfId="8957" priority="1195" operator="equal">
      <formula>40%</formula>
    </cfRule>
    <cfRule type="cellIs" dxfId="8956" priority="1196" operator="equal">
      <formula>0.2</formula>
    </cfRule>
    <cfRule type="containsText" dxfId="8955" priority="1197" operator="containsText" text="Extremo">
      <formula>NOT(ISERROR(SEARCH("Extremo",T4)))</formula>
    </cfRule>
    <cfRule type="containsText" dxfId="8954" priority="1198" operator="containsText" text="Alto">
      <formula>NOT(ISERROR(SEARCH("Alto",T4)))</formula>
    </cfRule>
    <cfRule type="containsText" dxfId="8953" priority="1199" operator="containsText" text="Bajo">
      <formula>NOT(ISERROR(SEARCH("Bajo",T4)))</formula>
    </cfRule>
    <cfRule type="containsText" dxfId="8952" priority="1200" operator="containsText" text="Catastrófico">
      <formula>NOT(ISERROR(SEARCH("Catastrófico",T4)))</formula>
    </cfRule>
    <cfRule type="containsText" dxfId="8951" priority="1201" operator="containsText" text="Mayor">
      <formula>NOT(ISERROR(SEARCH("Mayor",T4)))</formula>
    </cfRule>
    <cfRule type="containsText" dxfId="8950" priority="1202" operator="containsText" text="Moderado">
      <formula>NOT(ISERROR(SEARCH("Moderado",T4)))</formula>
    </cfRule>
    <cfRule type="containsText" dxfId="8949" priority="1203" operator="containsText" text="Menor">
      <formula>NOT(ISERROR(SEARCH("Menor",T4)))</formula>
    </cfRule>
    <cfRule type="containsText" dxfId="8948" priority="1204" operator="containsText" text="Leve">
      <formula>NOT(ISERROR(SEARCH("Leve",T4)))</formula>
    </cfRule>
    <cfRule type="containsText" dxfId="8947" priority="1205" operator="containsText" text="Muy a">
      <formula>NOT(ISERROR(SEARCH("Muy a",T4)))</formula>
    </cfRule>
    <cfRule type="containsText" dxfId="8946" priority="1206" operator="containsText" text="Muy b">
      <formula>NOT(ISERROR(SEARCH("Muy b",T4)))</formula>
    </cfRule>
    <cfRule type="containsText" dxfId="8945" priority="1207" operator="containsText" text="Baja">
      <formula>NOT(ISERROR(SEARCH("Baja",T4)))</formula>
    </cfRule>
    <cfRule type="containsText" dxfId="8944" priority="1208" operator="containsText" text="Media">
      <formula>NOT(ISERROR(SEARCH("Media",T4)))</formula>
    </cfRule>
    <cfRule type="containsText" dxfId="8943" priority="1209" operator="containsText" text="Alta">
      <formula>NOT(ISERROR(SEARCH("Alta",T4)))</formula>
    </cfRule>
  </conditionalFormatting>
  <conditionalFormatting sqref="S6">
    <cfRule type="cellIs" dxfId="8942" priority="1174" operator="equal">
      <formula>100%</formula>
    </cfRule>
    <cfRule type="cellIs" dxfId="8941" priority="1175" operator="equal">
      <formula>80%</formula>
    </cfRule>
    <cfRule type="cellIs" dxfId="8940" priority="1176" operator="equal">
      <formula>60%</formula>
    </cfRule>
    <cfRule type="cellIs" dxfId="8939" priority="1177" operator="equal">
      <formula>40%</formula>
    </cfRule>
    <cfRule type="cellIs" dxfId="8938" priority="1178" operator="equal">
      <formula>0.2</formula>
    </cfRule>
    <cfRule type="containsText" dxfId="8937" priority="1179" operator="containsText" text="Extremo">
      <formula>NOT(ISERROR(SEARCH("Extremo",S6)))</formula>
    </cfRule>
    <cfRule type="containsText" dxfId="8936" priority="1180" operator="containsText" text="Alto">
      <formula>NOT(ISERROR(SEARCH("Alto",S6)))</formula>
    </cfRule>
    <cfRule type="containsText" dxfId="8935" priority="1181" operator="containsText" text="Bajo">
      <formula>NOT(ISERROR(SEARCH("Bajo",S6)))</formula>
    </cfRule>
    <cfRule type="containsText" dxfId="8934" priority="1182" operator="containsText" text="Catastrófico">
      <formula>NOT(ISERROR(SEARCH("Catastrófico",S6)))</formula>
    </cfRule>
    <cfRule type="containsText" dxfId="8933" priority="1183" operator="containsText" text="Mayor">
      <formula>NOT(ISERROR(SEARCH("Mayor",S6)))</formula>
    </cfRule>
    <cfRule type="containsText" dxfId="8932" priority="1184" operator="containsText" text="Moderado">
      <formula>NOT(ISERROR(SEARCH("Moderado",S6)))</formula>
    </cfRule>
    <cfRule type="containsText" dxfId="8931" priority="1185" operator="containsText" text="Menor">
      <formula>NOT(ISERROR(SEARCH("Menor",S6)))</formula>
    </cfRule>
    <cfRule type="containsText" dxfId="8930" priority="1186" operator="containsText" text="Leve">
      <formula>NOT(ISERROR(SEARCH("Leve",S6)))</formula>
    </cfRule>
    <cfRule type="containsText" dxfId="8929" priority="1187" operator="containsText" text="Muy a">
      <formula>NOT(ISERROR(SEARCH("Muy a",S6)))</formula>
    </cfRule>
    <cfRule type="containsText" dxfId="8928" priority="1188" operator="containsText" text="Muy b">
      <formula>NOT(ISERROR(SEARCH("Muy b",S6)))</formula>
    </cfRule>
    <cfRule type="containsText" dxfId="8927" priority="1189" operator="containsText" text="Baja">
      <formula>NOT(ISERROR(SEARCH("Baja",S6)))</formula>
    </cfRule>
    <cfRule type="containsText" dxfId="8926" priority="1190" operator="containsText" text="Media">
      <formula>NOT(ISERROR(SEARCH("Media",S6)))</formula>
    </cfRule>
    <cfRule type="containsText" dxfId="8925" priority="1191" operator="containsText" text="Alta">
      <formula>NOT(ISERROR(SEARCH("Alta",S6)))</formula>
    </cfRule>
  </conditionalFormatting>
  <conditionalFormatting sqref="T6">
    <cfRule type="cellIs" dxfId="8924" priority="1156" operator="equal">
      <formula>100%</formula>
    </cfRule>
    <cfRule type="cellIs" dxfId="8923" priority="1157" operator="equal">
      <formula>80%</formula>
    </cfRule>
    <cfRule type="cellIs" dxfId="8922" priority="1158" operator="equal">
      <formula>60%</formula>
    </cfRule>
    <cfRule type="cellIs" dxfId="8921" priority="1159" operator="equal">
      <formula>40%</formula>
    </cfRule>
    <cfRule type="cellIs" dxfId="8920" priority="1160" operator="equal">
      <formula>0.2</formula>
    </cfRule>
    <cfRule type="containsText" dxfId="8919" priority="1161" operator="containsText" text="Extremo">
      <formula>NOT(ISERROR(SEARCH("Extremo",T6)))</formula>
    </cfRule>
    <cfRule type="containsText" dxfId="8918" priority="1162" operator="containsText" text="Alto">
      <formula>NOT(ISERROR(SEARCH("Alto",T6)))</formula>
    </cfRule>
    <cfRule type="containsText" dxfId="8917" priority="1163" operator="containsText" text="Bajo">
      <formula>NOT(ISERROR(SEARCH("Bajo",T6)))</formula>
    </cfRule>
    <cfRule type="containsText" dxfId="8916" priority="1164" operator="containsText" text="Catastrófico">
      <formula>NOT(ISERROR(SEARCH("Catastrófico",T6)))</formula>
    </cfRule>
    <cfRule type="containsText" dxfId="8915" priority="1165" operator="containsText" text="Mayor">
      <formula>NOT(ISERROR(SEARCH("Mayor",T6)))</formula>
    </cfRule>
    <cfRule type="containsText" dxfId="8914" priority="1166" operator="containsText" text="Moderado">
      <formula>NOT(ISERROR(SEARCH("Moderado",T6)))</formula>
    </cfRule>
    <cfRule type="containsText" dxfId="8913" priority="1167" operator="containsText" text="Menor">
      <formula>NOT(ISERROR(SEARCH("Menor",T6)))</formula>
    </cfRule>
    <cfRule type="containsText" dxfId="8912" priority="1168" operator="containsText" text="Leve">
      <formula>NOT(ISERROR(SEARCH("Leve",T6)))</formula>
    </cfRule>
    <cfRule type="containsText" dxfId="8911" priority="1169" operator="containsText" text="Muy a">
      <formula>NOT(ISERROR(SEARCH("Muy a",T6)))</formula>
    </cfRule>
    <cfRule type="containsText" dxfId="8910" priority="1170" operator="containsText" text="Muy b">
      <formula>NOT(ISERROR(SEARCH("Muy b",T6)))</formula>
    </cfRule>
    <cfRule type="containsText" dxfId="8909" priority="1171" operator="containsText" text="Baja">
      <formula>NOT(ISERROR(SEARCH("Baja",T6)))</formula>
    </cfRule>
    <cfRule type="containsText" dxfId="8908" priority="1172" operator="containsText" text="Media">
      <formula>NOT(ISERROR(SEARCH("Media",T6)))</formula>
    </cfRule>
    <cfRule type="containsText" dxfId="8907" priority="1173" operator="containsText" text="Alta">
      <formula>NOT(ISERROR(SEARCH("Alta",T6)))</formula>
    </cfRule>
  </conditionalFormatting>
  <conditionalFormatting sqref="S11">
    <cfRule type="cellIs" dxfId="8906" priority="1138" operator="equal">
      <formula>100%</formula>
    </cfRule>
    <cfRule type="cellIs" dxfId="8905" priority="1139" operator="equal">
      <formula>80%</formula>
    </cfRule>
    <cfRule type="cellIs" dxfId="8904" priority="1140" operator="equal">
      <formula>60%</formula>
    </cfRule>
    <cfRule type="cellIs" dxfId="8903" priority="1141" operator="equal">
      <formula>40%</formula>
    </cfRule>
    <cfRule type="cellIs" dxfId="8902" priority="1142" operator="equal">
      <formula>0.2</formula>
    </cfRule>
    <cfRule type="containsText" dxfId="8901" priority="1143" operator="containsText" text="Extremo">
      <formula>NOT(ISERROR(SEARCH("Extremo",S11)))</formula>
    </cfRule>
    <cfRule type="containsText" dxfId="8900" priority="1144" operator="containsText" text="Alto">
      <formula>NOT(ISERROR(SEARCH("Alto",S11)))</formula>
    </cfRule>
    <cfRule type="containsText" dxfId="8899" priority="1145" operator="containsText" text="Bajo">
      <formula>NOT(ISERROR(SEARCH("Bajo",S11)))</formula>
    </cfRule>
    <cfRule type="containsText" dxfId="8898" priority="1146" operator="containsText" text="Catastrófico">
      <formula>NOT(ISERROR(SEARCH("Catastrófico",S11)))</formula>
    </cfRule>
    <cfRule type="containsText" dxfId="8897" priority="1147" operator="containsText" text="Mayor">
      <formula>NOT(ISERROR(SEARCH("Mayor",S11)))</formula>
    </cfRule>
    <cfRule type="containsText" dxfId="8896" priority="1148" operator="containsText" text="Moderado">
      <formula>NOT(ISERROR(SEARCH("Moderado",S11)))</formula>
    </cfRule>
    <cfRule type="containsText" dxfId="8895" priority="1149" operator="containsText" text="Menor">
      <formula>NOT(ISERROR(SEARCH("Menor",S11)))</formula>
    </cfRule>
    <cfRule type="containsText" dxfId="8894" priority="1150" operator="containsText" text="Leve">
      <formula>NOT(ISERROR(SEARCH("Leve",S11)))</formula>
    </cfRule>
    <cfRule type="containsText" dxfId="8893" priority="1151" operator="containsText" text="Muy a">
      <formula>NOT(ISERROR(SEARCH("Muy a",S11)))</formula>
    </cfRule>
    <cfRule type="containsText" dxfId="8892" priority="1152" operator="containsText" text="Muy b">
      <formula>NOT(ISERROR(SEARCH("Muy b",S11)))</formula>
    </cfRule>
    <cfRule type="containsText" dxfId="8891" priority="1153" operator="containsText" text="Baja">
      <formula>NOT(ISERROR(SEARCH("Baja",S11)))</formula>
    </cfRule>
    <cfRule type="containsText" dxfId="8890" priority="1154" operator="containsText" text="Media">
      <formula>NOT(ISERROR(SEARCH("Media",S11)))</formula>
    </cfRule>
    <cfRule type="containsText" dxfId="8889" priority="1155" operator="containsText" text="Alta">
      <formula>NOT(ISERROR(SEARCH("Alta",S11)))</formula>
    </cfRule>
  </conditionalFormatting>
  <conditionalFormatting sqref="T11">
    <cfRule type="cellIs" dxfId="8888" priority="1120" operator="equal">
      <formula>100%</formula>
    </cfRule>
    <cfRule type="cellIs" dxfId="8887" priority="1121" operator="equal">
      <formula>80%</formula>
    </cfRule>
    <cfRule type="cellIs" dxfId="8886" priority="1122" operator="equal">
      <formula>60%</formula>
    </cfRule>
    <cfRule type="cellIs" dxfId="8885" priority="1123" operator="equal">
      <formula>40%</formula>
    </cfRule>
    <cfRule type="cellIs" dxfId="8884" priority="1124" operator="equal">
      <formula>0.2</formula>
    </cfRule>
    <cfRule type="containsText" dxfId="8883" priority="1125" operator="containsText" text="Extremo">
      <formula>NOT(ISERROR(SEARCH("Extremo",T11)))</formula>
    </cfRule>
    <cfRule type="containsText" dxfId="8882" priority="1126" operator="containsText" text="Alto">
      <formula>NOT(ISERROR(SEARCH("Alto",T11)))</formula>
    </cfRule>
    <cfRule type="containsText" dxfId="8881" priority="1127" operator="containsText" text="Bajo">
      <formula>NOT(ISERROR(SEARCH("Bajo",T11)))</formula>
    </cfRule>
    <cfRule type="containsText" dxfId="8880" priority="1128" operator="containsText" text="Catastrófico">
      <formula>NOT(ISERROR(SEARCH("Catastrófico",T11)))</formula>
    </cfRule>
    <cfRule type="containsText" dxfId="8879" priority="1129" operator="containsText" text="Mayor">
      <formula>NOT(ISERROR(SEARCH("Mayor",T11)))</formula>
    </cfRule>
    <cfRule type="containsText" dxfId="8878" priority="1130" operator="containsText" text="Moderado">
      <formula>NOT(ISERROR(SEARCH("Moderado",T11)))</formula>
    </cfRule>
    <cfRule type="containsText" dxfId="8877" priority="1131" operator="containsText" text="Menor">
      <formula>NOT(ISERROR(SEARCH("Menor",T11)))</formula>
    </cfRule>
    <cfRule type="containsText" dxfId="8876" priority="1132" operator="containsText" text="Leve">
      <formula>NOT(ISERROR(SEARCH("Leve",T11)))</formula>
    </cfRule>
    <cfRule type="containsText" dxfId="8875" priority="1133" operator="containsText" text="Muy a">
      <formula>NOT(ISERROR(SEARCH("Muy a",T11)))</formula>
    </cfRule>
    <cfRule type="containsText" dxfId="8874" priority="1134" operator="containsText" text="Muy b">
      <formula>NOT(ISERROR(SEARCH("Muy b",T11)))</formula>
    </cfRule>
    <cfRule type="containsText" dxfId="8873" priority="1135" operator="containsText" text="Baja">
      <formula>NOT(ISERROR(SEARCH("Baja",T11)))</formula>
    </cfRule>
    <cfRule type="containsText" dxfId="8872" priority="1136" operator="containsText" text="Media">
      <formula>NOT(ISERROR(SEARCH("Media",T11)))</formula>
    </cfRule>
    <cfRule type="containsText" dxfId="8871" priority="1137" operator="containsText" text="Alta">
      <formula>NOT(ISERROR(SEARCH("Alta",T11)))</formula>
    </cfRule>
  </conditionalFormatting>
  <conditionalFormatting sqref="S12">
    <cfRule type="cellIs" dxfId="8870" priority="1102" operator="equal">
      <formula>100%</formula>
    </cfRule>
    <cfRule type="cellIs" dxfId="8869" priority="1103" operator="equal">
      <formula>80%</formula>
    </cfRule>
    <cfRule type="cellIs" dxfId="8868" priority="1104" operator="equal">
      <formula>60%</formula>
    </cfRule>
    <cfRule type="cellIs" dxfId="8867" priority="1105" operator="equal">
      <formula>40%</formula>
    </cfRule>
    <cfRule type="cellIs" dxfId="8866" priority="1106" operator="equal">
      <formula>0.2</formula>
    </cfRule>
    <cfRule type="containsText" dxfId="8865" priority="1107" operator="containsText" text="Extremo">
      <formula>NOT(ISERROR(SEARCH("Extremo",S12)))</formula>
    </cfRule>
    <cfRule type="containsText" dxfId="8864" priority="1108" operator="containsText" text="Alto">
      <formula>NOT(ISERROR(SEARCH("Alto",S12)))</formula>
    </cfRule>
    <cfRule type="containsText" dxfId="8863" priority="1109" operator="containsText" text="Bajo">
      <formula>NOT(ISERROR(SEARCH("Bajo",S12)))</formula>
    </cfRule>
    <cfRule type="containsText" dxfId="8862" priority="1110" operator="containsText" text="Catastrófico">
      <formula>NOT(ISERROR(SEARCH("Catastrófico",S12)))</formula>
    </cfRule>
    <cfRule type="containsText" dxfId="8861" priority="1111" operator="containsText" text="Mayor">
      <formula>NOT(ISERROR(SEARCH("Mayor",S12)))</formula>
    </cfRule>
    <cfRule type="containsText" dxfId="8860" priority="1112" operator="containsText" text="Moderado">
      <formula>NOT(ISERROR(SEARCH("Moderado",S12)))</formula>
    </cfRule>
    <cfRule type="containsText" dxfId="8859" priority="1113" operator="containsText" text="Menor">
      <formula>NOT(ISERROR(SEARCH("Menor",S12)))</formula>
    </cfRule>
    <cfRule type="containsText" dxfId="8858" priority="1114" operator="containsText" text="Leve">
      <formula>NOT(ISERROR(SEARCH("Leve",S12)))</formula>
    </cfRule>
    <cfRule type="containsText" dxfId="8857" priority="1115" operator="containsText" text="Muy a">
      <formula>NOT(ISERROR(SEARCH("Muy a",S12)))</formula>
    </cfRule>
    <cfRule type="containsText" dxfId="8856" priority="1116" operator="containsText" text="Muy b">
      <formula>NOT(ISERROR(SEARCH("Muy b",S12)))</formula>
    </cfRule>
    <cfRule type="containsText" dxfId="8855" priority="1117" operator="containsText" text="Baja">
      <formula>NOT(ISERROR(SEARCH("Baja",S12)))</formula>
    </cfRule>
    <cfRule type="containsText" dxfId="8854" priority="1118" operator="containsText" text="Media">
      <formula>NOT(ISERROR(SEARCH("Media",S12)))</formula>
    </cfRule>
    <cfRule type="containsText" dxfId="8853" priority="1119" operator="containsText" text="Alta">
      <formula>NOT(ISERROR(SEARCH("Alta",S12)))</formula>
    </cfRule>
  </conditionalFormatting>
  <conditionalFormatting sqref="T12">
    <cfRule type="cellIs" dxfId="8852" priority="1084" operator="equal">
      <formula>100%</formula>
    </cfRule>
    <cfRule type="cellIs" dxfId="8851" priority="1085" operator="equal">
      <formula>80%</formula>
    </cfRule>
    <cfRule type="cellIs" dxfId="8850" priority="1086" operator="equal">
      <formula>60%</formula>
    </cfRule>
    <cfRule type="cellIs" dxfId="8849" priority="1087" operator="equal">
      <formula>40%</formula>
    </cfRule>
    <cfRule type="cellIs" dxfId="8848" priority="1088" operator="equal">
      <formula>0.2</formula>
    </cfRule>
    <cfRule type="containsText" dxfId="8847" priority="1089" operator="containsText" text="Extremo">
      <formula>NOT(ISERROR(SEARCH("Extremo",T12)))</formula>
    </cfRule>
    <cfRule type="containsText" dxfId="8846" priority="1090" operator="containsText" text="Alto">
      <formula>NOT(ISERROR(SEARCH("Alto",T12)))</formula>
    </cfRule>
    <cfRule type="containsText" dxfId="8845" priority="1091" operator="containsText" text="Bajo">
      <formula>NOT(ISERROR(SEARCH("Bajo",T12)))</formula>
    </cfRule>
    <cfRule type="containsText" dxfId="8844" priority="1092" operator="containsText" text="Catastrófico">
      <formula>NOT(ISERROR(SEARCH("Catastrófico",T12)))</formula>
    </cfRule>
    <cfRule type="containsText" dxfId="8843" priority="1093" operator="containsText" text="Mayor">
      <formula>NOT(ISERROR(SEARCH("Mayor",T12)))</formula>
    </cfRule>
    <cfRule type="containsText" dxfId="8842" priority="1094" operator="containsText" text="Moderado">
      <formula>NOT(ISERROR(SEARCH("Moderado",T12)))</formula>
    </cfRule>
    <cfRule type="containsText" dxfId="8841" priority="1095" operator="containsText" text="Menor">
      <formula>NOT(ISERROR(SEARCH("Menor",T12)))</formula>
    </cfRule>
    <cfRule type="containsText" dxfId="8840" priority="1096" operator="containsText" text="Leve">
      <formula>NOT(ISERROR(SEARCH("Leve",T12)))</formula>
    </cfRule>
    <cfRule type="containsText" dxfId="8839" priority="1097" operator="containsText" text="Muy a">
      <formula>NOT(ISERROR(SEARCH("Muy a",T12)))</formula>
    </cfRule>
    <cfRule type="containsText" dxfId="8838" priority="1098" operator="containsText" text="Muy b">
      <formula>NOT(ISERROR(SEARCH("Muy b",T12)))</formula>
    </cfRule>
    <cfRule type="containsText" dxfId="8837" priority="1099" operator="containsText" text="Baja">
      <formula>NOT(ISERROR(SEARCH("Baja",T12)))</formula>
    </cfRule>
    <cfRule type="containsText" dxfId="8836" priority="1100" operator="containsText" text="Media">
      <formula>NOT(ISERROR(SEARCH("Media",T12)))</formula>
    </cfRule>
    <cfRule type="containsText" dxfId="8835" priority="1101" operator="containsText" text="Alta">
      <formula>NOT(ISERROR(SEARCH("Alta",T12)))</formula>
    </cfRule>
  </conditionalFormatting>
  <conditionalFormatting sqref="S15">
    <cfRule type="cellIs" dxfId="8834" priority="1066" operator="equal">
      <formula>100%</formula>
    </cfRule>
    <cfRule type="cellIs" dxfId="8833" priority="1067" operator="equal">
      <formula>80%</formula>
    </cfRule>
    <cfRule type="cellIs" dxfId="8832" priority="1068" operator="equal">
      <formula>60%</formula>
    </cfRule>
    <cfRule type="cellIs" dxfId="8831" priority="1069" operator="equal">
      <formula>40%</formula>
    </cfRule>
    <cfRule type="cellIs" dxfId="8830" priority="1070" operator="equal">
      <formula>0.2</formula>
    </cfRule>
    <cfRule type="containsText" dxfId="8829" priority="1071" operator="containsText" text="Extremo">
      <formula>NOT(ISERROR(SEARCH("Extremo",S15)))</formula>
    </cfRule>
    <cfRule type="containsText" dxfId="8828" priority="1072" operator="containsText" text="Alto">
      <formula>NOT(ISERROR(SEARCH("Alto",S15)))</formula>
    </cfRule>
    <cfRule type="containsText" dxfId="8827" priority="1073" operator="containsText" text="Bajo">
      <formula>NOT(ISERROR(SEARCH("Bajo",S15)))</formula>
    </cfRule>
    <cfRule type="containsText" dxfId="8826" priority="1074" operator="containsText" text="Catastrófico">
      <formula>NOT(ISERROR(SEARCH("Catastrófico",S15)))</formula>
    </cfRule>
    <cfRule type="containsText" dxfId="8825" priority="1075" operator="containsText" text="Mayor">
      <formula>NOT(ISERROR(SEARCH("Mayor",S15)))</formula>
    </cfRule>
    <cfRule type="containsText" dxfId="8824" priority="1076" operator="containsText" text="Moderado">
      <formula>NOT(ISERROR(SEARCH("Moderado",S15)))</formula>
    </cfRule>
    <cfRule type="containsText" dxfId="8823" priority="1077" operator="containsText" text="Menor">
      <formula>NOT(ISERROR(SEARCH("Menor",S15)))</formula>
    </cfRule>
    <cfRule type="containsText" dxfId="8822" priority="1078" operator="containsText" text="Leve">
      <formula>NOT(ISERROR(SEARCH("Leve",S15)))</formula>
    </cfRule>
    <cfRule type="containsText" dxfId="8821" priority="1079" operator="containsText" text="Muy a">
      <formula>NOT(ISERROR(SEARCH("Muy a",S15)))</formula>
    </cfRule>
    <cfRule type="containsText" dxfId="8820" priority="1080" operator="containsText" text="Muy b">
      <formula>NOT(ISERROR(SEARCH("Muy b",S15)))</formula>
    </cfRule>
    <cfRule type="containsText" dxfId="8819" priority="1081" operator="containsText" text="Baja">
      <formula>NOT(ISERROR(SEARCH("Baja",S15)))</formula>
    </cfRule>
    <cfRule type="containsText" dxfId="8818" priority="1082" operator="containsText" text="Media">
      <formula>NOT(ISERROR(SEARCH("Media",S15)))</formula>
    </cfRule>
    <cfRule type="containsText" dxfId="8817" priority="1083" operator="containsText" text="Alta">
      <formula>NOT(ISERROR(SEARCH("Alta",S15)))</formula>
    </cfRule>
  </conditionalFormatting>
  <conditionalFormatting sqref="T15">
    <cfRule type="cellIs" dxfId="8816" priority="1048" operator="equal">
      <formula>100%</formula>
    </cfRule>
    <cfRule type="cellIs" dxfId="8815" priority="1049" operator="equal">
      <formula>80%</formula>
    </cfRule>
    <cfRule type="cellIs" dxfId="8814" priority="1050" operator="equal">
      <formula>60%</formula>
    </cfRule>
    <cfRule type="cellIs" dxfId="8813" priority="1051" operator="equal">
      <formula>40%</formula>
    </cfRule>
    <cfRule type="cellIs" dxfId="8812" priority="1052" operator="equal">
      <formula>0.2</formula>
    </cfRule>
    <cfRule type="containsText" dxfId="8811" priority="1053" operator="containsText" text="Extremo">
      <formula>NOT(ISERROR(SEARCH("Extremo",T15)))</formula>
    </cfRule>
    <cfRule type="containsText" dxfId="8810" priority="1054" operator="containsText" text="Alto">
      <formula>NOT(ISERROR(SEARCH("Alto",T15)))</formula>
    </cfRule>
    <cfRule type="containsText" dxfId="8809" priority="1055" operator="containsText" text="Bajo">
      <formula>NOT(ISERROR(SEARCH("Bajo",T15)))</formula>
    </cfRule>
    <cfRule type="containsText" dxfId="8808" priority="1056" operator="containsText" text="Catastrófico">
      <formula>NOT(ISERROR(SEARCH("Catastrófico",T15)))</formula>
    </cfRule>
    <cfRule type="containsText" dxfId="8807" priority="1057" operator="containsText" text="Mayor">
      <formula>NOT(ISERROR(SEARCH("Mayor",T15)))</formula>
    </cfRule>
    <cfRule type="containsText" dxfId="8806" priority="1058" operator="containsText" text="Moderado">
      <formula>NOT(ISERROR(SEARCH("Moderado",T15)))</formula>
    </cfRule>
    <cfRule type="containsText" dxfId="8805" priority="1059" operator="containsText" text="Menor">
      <formula>NOT(ISERROR(SEARCH("Menor",T15)))</formula>
    </cfRule>
    <cfRule type="containsText" dxfId="8804" priority="1060" operator="containsText" text="Leve">
      <formula>NOT(ISERROR(SEARCH("Leve",T15)))</formula>
    </cfRule>
    <cfRule type="containsText" dxfId="8803" priority="1061" operator="containsText" text="Muy a">
      <formula>NOT(ISERROR(SEARCH("Muy a",T15)))</formula>
    </cfRule>
    <cfRule type="containsText" dxfId="8802" priority="1062" operator="containsText" text="Muy b">
      <formula>NOT(ISERROR(SEARCH("Muy b",T15)))</formula>
    </cfRule>
    <cfRule type="containsText" dxfId="8801" priority="1063" operator="containsText" text="Baja">
      <formula>NOT(ISERROR(SEARCH("Baja",T15)))</formula>
    </cfRule>
    <cfRule type="containsText" dxfId="8800" priority="1064" operator="containsText" text="Media">
      <formula>NOT(ISERROR(SEARCH("Media",T15)))</formula>
    </cfRule>
    <cfRule type="containsText" dxfId="8799" priority="1065" operator="containsText" text="Alta">
      <formula>NOT(ISERROR(SEARCH("Alta",T15)))</formula>
    </cfRule>
  </conditionalFormatting>
  <conditionalFormatting sqref="U6">
    <cfRule type="cellIs" dxfId="8798" priority="1030" operator="equal">
      <formula>100%</formula>
    </cfRule>
    <cfRule type="cellIs" dxfId="8797" priority="1031" operator="equal">
      <formula>80%</formula>
    </cfRule>
    <cfRule type="cellIs" dxfId="8796" priority="1032" operator="equal">
      <formula>60%</formula>
    </cfRule>
    <cfRule type="cellIs" dxfId="8795" priority="1033" operator="equal">
      <formula>40%</formula>
    </cfRule>
    <cfRule type="cellIs" dxfId="8794" priority="1034" operator="equal">
      <formula>0.2</formula>
    </cfRule>
    <cfRule type="containsText" dxfId="8793" priority="1035" operator="containsText" text="Extremo">
      <formula>NOT(ISERROR(SEARCH("Extremo",U6)))</formula>
    </cfRule>
    <cfRule type="containsText" dxfId="8792" priority="1036" operator="containsText" text="Alto">
      <formula>NOT(ISERROR(SEARCH("Alto",U6)))</formula>
    </cfRule>
    <cfRule type="containsText" dxfId="8791" priority="1037" operator="containsText" text="Bajo">
      <formula>NOT(ISERROR(SEARCH("Bajo",U6)))</formula>
    </cfRule>
    <cfRule type="containsText" dxfId="8790" priority="1038" operator="containsText" text="Catastrófico">
      <formula>NOT(ISERROR(SEARCH("Catastrófico",U6)))</formula>
    </cfRule>
    <cfRule type="containsText" dxfId="8789" priority="1039" operator="containsText" text="Mayor">
      <formula>NOT(ISERROR(SEARCH("Mayor",U6)))</formula>
    </cfRule>
    <cfRule type="containsText" dxfId="8788" priority="1040" operator="containsText" text="Moderado">
      <formula>NOT(ISERROR(SEARCH("Moderado",U6)))</formula>
    </cfRule>
    <cfRule type="containsText" dxfId="8787" priority="1041" operator="containsText" text="Menor">
      <formula>NOT(ISERROR(SEARCH("Menor",U6)))</formula>
    </cfRule>
    <cfRule type="containsText" dxfId="8786" priority="1042" operator="containsText" text="Leve">
      <formula>NOT(ISERROR(SEARCH("Leve",U6)))</formula>
    </cfRule>
    <cfRule type="containsText" dxfId="8785" priority="1043" operator="containsText" text="Muy a">
      <formula>NOT(ISERROR(SEARCH("Muy a",U6)))</formula>
    </cfRule>
    <cfRule type="containsText" dxfId="8784" priority="1044" operator="containsText" text="Muy b">
      <formula>NOT(ISERROR(SEARCH("Muy b",U6)))</formula>
    </cfRule>
    <cfRule type="containsText" dxfId="8783" priority="1045" operator="containsText" text="Baja">
      <formula>NOT(ISERROR(SEARCH("Baja",U6)))</formula>
    </cfRule>
    <cfRule type="containsText" dxfId="8782" priority="1046" operator="containsText" text="Media">
      <formula>NOT(ISERROR(SEARCH("Media",U6)))</formula>
    </cfRule>
    <cfRule type="containsText" dxfId="8781" priority="1047" operator="containsText" text="Alta">
      <formula>NOT(ISERROR(SEARCH("Alta",U6)))</formula>
    </cfRule>
  </conditionalFormatting>
  <conditionalFormatting sqref="U11">
    <cfRule type="cellIs" dxfId="8780" priority="1012" operator="equal">
      <formula>100%</formula>
    </cfRule>
    <cfRule type="cellIs" dxfId="8779" priority="1013" operator="equal">
      <formula>80%</formula>
    </cfRule>
    <cfRule type="cellIs" dxfId="8778" priority="1014" operator="equal">
      <formula>60%</formula>
    </cfRule>
    <cfRule type="cellIs" dxfId="8777" priority="1015" operator="equal">
      <formula>40%</formula>
    </cfRule>
    <cfRule type="cellIs" dxfId="8776" priority="1016" operator="equal">
      <formula>0.2</formula>
    </cfRule>
    <cfRule type="containsText" dxfId="8775" priority="1017" operator="containsText" text="Extremo">
      <formula>NOT(ISERROR(SEARCH("Extremo",U11)))</formula>
    </cfRule>
    <cfRule type="containsText" dxfId="8774" priority="1018" operator="containsText" text="Alto">
      <formula>NOT(ISERROR(SEARCH("Alto",U11)))</formula>
    </cfRule>
    <cfRule type="containsText" dxfId="8773" priority="1019" operator="containsText" text="Bajo">
      <formula>NOT(ISERROR(SEARCH("Bajo",U11)))</formula>
    </cfRule>
    <cfRule type="containsText" dxfId="8772" priority="1020" operator="containsText" text="Catastrófico">
      <formula>NOT(ISERROR(SEARCH("Catastrófico",U11)))</formula>
    </cfRule>
    <cfRule type="containsText" dxfId="8771" priority="1021" operator="containsText" text="Mayor">
      <formula>NOT(ISERROR(SEARCH("Mayor",U11)))</formula>
    </cfRule>
    <cfRule type="containsText" dxfId="8770" priority="1022" operator="containsText" text="Moderado">
      <formula>NOT(ISERROR(SEARCH("Moderado",U11)))</formula>
    </cfRule>
    <cfRule type="containsText" dxfId="8769" priority="1023" operator="containsText" text="Menor">
      <formula>NOT(ISERROR(SEARCH("Menor",U11)))</formula>
    </cfRule>
    <cfRule type="containsText" dxfId="8768" priority="1024" operator="containsText" text="Leve">
      <formula>NOT(ISERROR(SEARCH("Leve",U11)))</formula>
    </cfRule>
    <cfRule type="containsText" dxfId="8767" priority="1025" operator="containsText" text="Muy a">
      <formula>NOT(ISERROR(SEARCH("Muy a",U11)))</formula>
    </cfRule>
    <cfRule type="containsText" dxfId="8766" priority="1026" operator="containsText" text="Muy b">
      <formula>NOT(ISERROR(SEARCH("Muy b",U11)))</formula>
    </cfRule>
    <cfRule type="containsText" dxfId="8765" priority="1027" operator="containsText" text="Baja">
      <formula>NOT(ISERROR(SEARCH("Baja",U11)))</formula>
    </cfRule>
    <cfRule type="containsText" dxfId="8764" priority="1028" operator="containsText" text="Media">
      <formula>NOT(ISERROR(SEARCH("Media",U11)))</formula>
    </cfRule>
    <cfRule type="containsText" dxfId="8763" priority="1029" operator="containsText" text="Alta">
      <formula>NOT(ISERROR(SEARCH("Alta",U11)))</formula>
    </cfRule>
  </conditionalFormatting>
  <conditionalFormatting sqref="U12">
    <cfRule type="cellIs" dxfId="8762" priority="994" operator="equal">
      <formula>100%</formula>
    </cfRule>
    <cfRule type="cellIs" dxfId="8761" priority="995" operator="equal">
      <formula>80%</formula>
    </cfRule>
    <cfRule type="cellIs" dxfId="8760" priority="996" operator="equal">
      <formula>60%</formula>
    </cfRule>
    <cfRule type="cellIs" dxfId="8759" priority="997" operator="equal">
      <formula>40%</formula>
    </cfRule>
    <cfRule type="cellIs" dxfId="8758" priority="998" operator="equal">
      <formula>0.2</formula>
    </cfRule>
    <cfRule type="containsText" dxfId="8757" priority="999" operator="containsText" text="Extremo">
      <formula>NOT(ISERROR(SEARCH("Extremo",U12)))</formula>
    </cfRule>
    <cfRule type="containsText" dxfId="8756" priority="1000" operator="containsText" text="Alto">
      <formula>NOT(ISERROR(SEARCH("Alto",U12)))</formula>
    </cfRule>
    <cfRule type="containsText" dxfId="8755" priority="1001" operator="containsText" text="Bajo">
      <formula>NOT(ISERROR(SEARCH("Bajo",U12)))</formula>
    </cfRule>
    <cfRule type="containsText" dxfId="8754" priority="1002" operator="containsText" text="Catastrófico">
      <formula>NOT(ISERROR(SEARCH("Catastrófico",U12)))</formula>
    </cfRule>
    <cfRule type="containsText" dxfId="8753" priority="1003" operator="containsText" text="Mayor">
      <formula>NOT(ISERROR(SEARCH("Mayor",U12)))</formula>
    </cfRule>
    <cfRule type="containsText" dxfId="8752" priority="1004" operator="containsText" text="Moderado">
      <formula>NOT(ISERROR(SEARCH("Moderado",U12)))</formula>
    </cfRule>
    <cfRule type="containsText" dxfId="8751" priority="1005" operator="containsText" text="Menor">
      <formula>NOT(ISERROR(SEARCH("Menor",U12)))</formula>
    </cfRule>
    <cfRule type="containsText" dxfId="8750" priority="1006" operator="containsText" text="Leve">
      <formula>NOT(ISERROR(SEARCH("Leve",U12)))</formula>
    </cfRule>
    <cfRule type="containsText" dxfId="8749" priority="1007" operator="containsText" text="Muy a">
      <formula>NOT(ISERROR(SEARCH("Muy a",U12)))</formula>
    </cfRule>
    <cfRule type="containsText" dxfId="8748" priority="1008" operator="containsText" text="Muy b">
      <formula>NOT(ISERROR(SEARCH("Muy b",U12)))</formula>
    </cfRule>
    <cfRule type="containsText" dxfId="8747" priority="1009" operator="containsText" text="Baja">
      <formula>NOT(ISERROR(SEARCH("Baja",U12)))</formula>
    </cfRule>
    <cfRule type="containsText" dxfId="8746" priority="1010" operator="containsText" text="Media">
      <formula>NOT(ISERROR(SEARCH("Media",U12)))</formula>
    </cfRule>
    <cfRule type="containsText" dxfId="8745" priority="1011" operator="containsText" text="Alta">
      <formula>NOT(ISERROR(SEARCH("Alta",U12)))</formula>
    </cfRule>
  </conditionalFormatting>
  <conditionalFormatting sqref="U15">
    <cfRule type="cellIs" dxfId="8744" priority="976" operator="equal">
      <formula>100%</formula>
    </cfRule>
    <cfRule type="cellIs" dxfId="8743" priority="977" operator="equal">
      <formula>80%</formula>
    </cfRule>
    <cfRule type="cellIs" dxfId="8742" priority="978" operator="equal">
      <formula>60%</formula>
    </cfRule>
    <cfRule type="cellIs" dxfId="8741" priority="979" operator="equal">
      <formula>40%</formula>
    </cfRule>
    <cfRule type="cellIs" dxfId="8740" priority="980" operator="equal">
      <formula>0.2</formula>
    </cfRule>
    <cfRule type="containsText" dxfId="8739" priority="981" operator="containsText" text="Extremo">
      <formula>NOT(ISERROR(SEARCH("Extremo",U15)))</formula>
    </cfRule>
    <cfRule type="containsText" dxfId="8738" priority="982" operator="containsText" text="Alto">
      <formula>NOT(ISERROR(SEARCH("Alto",U15)))</formula>
    </cfRule>
    <cfRule type="containsText" dxfId="8737" priority="983" operator="containsText" text="Bajo">
      <formula>NOT(ISERROR(SEARCH("Bajo",U15)))</formula>
    </cfRule>
    <cfRule type="containsText" dxfId="8736" priority="984" operator="containsText" text="Catastrófico">
      <formula>NOT(ISERROR(SEARCH("Catastrófico",U15)))</formula>
    </cfRule>
    <cfRule type="containsText" dxfId="8735" priority="985" operator="containsText" text="Mayor">
      <formula>NOT(ISERROR(SEARCH("Mayor",U15)))</formula>
    </cfRule>
    <cfRule type="containsText" dxfId="8734" priority="986" operator="containsText" text="Moderado">
      <formula>NOT(ISERROR(SEARCH("Moderado",U15)))</formula>
    </cfRule>
    <cfRule type="containsText" dxfId="8733" priority="987" operator="containsText" text="Menor">
      <formula>NOT(ISERROR(SEARCH("Menor",U15)))</formula>
    </cfRule>
    <cfRule type="containsText" dxfId="8732" priority="988" operator="containsText" text="Leve">
      <formula>NOT(ISERROR(SEARCH("Leve",U15)))</formula>
    </cfRule>
    <cfRule type="containsText" dxfId="8731" priority="989" operator="containsText" text="Muy a">
      <formula>NOT(ISERROR(SEARCH("Muy a",U15)))</formula>
    </cfRule>
    <cfRule type="containsText" dxfId="8730" priority="990" operator="containsText" text="Muy b">
      <formula>NOT(ISERROR(SEARCH("Muy b",U15)))</formula>
    </cfRule>
    <cfRule type="containsText" dxfId="8729" priority="991" operator="containsText" text="Baja">
      <formula>NOT(ISERROR(SEARCH("Baja",U15)))</formula>
    </cfRule>
    <cfRule type="containsText" dxfId="8728" priority="992" operator="containsText" text="Media">
      <formula>NOT(ISERROR(SEARCH("Media",U15)))</formula>
    </cfRule>
    <cfRule type="containsText" dxfId="8727" priority="993" operator="containsText" text="Alta">
      <formula>NOT(ISERROR(SEARCH("Alta",U15)))</formula>
    </cfRule>
  </conditionalFormatting>
  <conditionalFormatting sqref="AN13:AN14">
    <cfRule type="containsText" dxfId="8726" priority="973" operator="containsText" text="BAJA">
      <formula>NOT(ISERROR(SEARCH("BAJA",AN13)))</formula>
    </cfRule>
    <cfRule type="containsText" dxfId="8725" priority="974" operator="containsText" text="MEDIA">
      <formula>NOT(ISERROR(SEARCH("MEDIA",AN13)))</formula>
    </cfRule>
    <cfRule type="containsText" dxfId="8724" priority="975" operator="containsText" text="ALTA">
      <formula>NOT(ISERROR(SEARCH("ALTA",AN13)))</formula>
    </cfRule>
  </conditionalFormatting>
  <conditionalFormatting sqref="AN16">
    <cfRule type="containsText" dxfId="8723" priority="385" operator="containsText" text="BAJA">
      <formula>NOT(ISERROR(SEARCH("BAJA",AN16)))</formula>
    </cfRule>
    <cfRule type="containsText" dxfId="8722" priority="386" operator="containsText" text="MEDIA">
      <formula>NOT(ISERROR(SEARCH("MEDIA",AN16)))</formula>
    </cfRule>
    <cfRule type="containsText" dxfId="8721" priority="387" operator="containsText" text="ALTA">
      <formula>NOT(ISERROR(SEARCH("ALTA",AN16)))</formula>
    </cfRule>
  </conditionalFormatting>
  <conditionalFormatting sqref="AS16">
    <cfRule type="containsText" dxfId="8720" priority="382" operator="containsText" text="BAJA">
      <formula>NOT(ISERROR(SEARCH("BAJA",AS16)))</formula>
    </cfRule>
    <cfRule type="containsText" dxfId="8719" priority="383" operator="containsText" text="MEDIA">
      <formula>NOT(ISERROR(SEARCH("MEDIA",AS16)))</formula>
    </cfRule>
    <cfRule type="containsText" dxfId="8718" priority="384" operator="containsText" text="ALTA">
      <formula>NOT(ISERROR(SEARCH("ALTA",AS16)))</formula>
    </cfRule>
  </conditionalFormatting>
  <conditionalFormatting sqref="AD17">
    <cfRule type="containsText" dxfId="8717" priority="322" operator="containsText" text="BAJA">
      <formula>NOT(ISERROR(SEARCH("BAJA",AD17)))</formula>
    </cfRule>
    <cfRule type="containsText" dxfId="8716" priority="323" operator="containsText" text="MEDIA">
      <formula>NOT(ISERROR(SEARCH("MEDIA",AD17)))</formula>
    </cfRule>
    <cfRule type="containsText" dxfId="8715" priority="324" operator="containsText" text="ALTA">
      <formula>NOT(ISERROR(SEARCH("ALTA",AD17)))</formula>
    </cfRule>
  </conditionalFormatting>
  <conditionalFormatting sqref="AJ16:AK16">
    <cfRule type="containsText" dxfId="8714" priority="451" operator="containsText" text="BAJA">
      <formula>NOT(ISERROR(SEARCH("BAJA",AJ16)))</formula>
    </cfRule>
    <cfRule type="containsText" dxfId="8713" priority="452" operator="containsText" text="MEDIA">
      <formula>NOT(ISERROR(SEARCH("MEDIA",AJ16)))</formula>
    </cfRule>
    <cfRule type="containsText" dxfId="8712" priority="453" operator="containsText" text="ALTA">
      <formula>NOT(ISERROR(SEARCH("ALTA",AJ16)))</formula>
    </cfRule>
  </conditionalFormatting>
  <conditionalFormatting sqref="AU16:AV16">
    <cfRule type="cellIs" dxfId="8711" priority="394" operator="greaterThan">
      <formula>75%</formula>
    </cfRule>
    <cfRule type="cellIs" dxfId="8710" priority="395" operator="between">
      <formula>51%</formula>
      <formula>75%</formula>
    </cfRule>
    <cfRule type="cellIs" dxfId="8709" priority="396" operator="between">
      <formula>26%</formula>
      <formula>50%</formula>
    </cfRule>
    <cfRule type="cellIs" dxfId="8708" priority="397" operator="between">
      <formula>0%</formula>
      <formula>25%</formula>
    </cfRule>
    <cfRule type="containsText" dxfId="8707" priority="454" operator="containsText" text="BAJA">
      <formula>NOT(ISERROR(SEARCH("BAJA",AU16)))</formula>
    </cfRule>
    <cfRule type="containsText" dxfId="8706" priority="455" operator="containsText" text="MEDIA">
      <formula>NOT(ISERROR(SEARCH("MEDIA",AU16)))</formula>
    </cfRule>
    <cfRule type="containsText" dxfId="8705" priority="456" operator="containsText" text="ALTA">
      <formula>NOT(ISERROR(SEARCH("ALTA",AU16)))</formula>
    </cfRule>
  </conditionalFormatting>
  <conditionalFormatting sqref="V16:X16 Z16 AW16:AX16">
    <cfRule type="cellIs" dxfId="8704" priority="420" operator="equal">
      <formula>100%</formula>
    </cfRule>
    <cfRule type="cellIs" dxfId="8703" priority="421" operator="equal">
      <formula>80%</formula>
    </cfRule>
    <cfRule type="cellIs" dxfId="8702" priority="422" operator="equal">
      <formula>60%</formula>
    </cfRule>
    <cfRule type="cellIs" dxfId="8701" priority="423" operator="equal">
      <formula>40%</formula>
    </cfRule>
    <cfRule type="cellIs" dxfId="8700" priority="424" operator="equal">
      <formula>0.2</formula>
    </cfRule>
    <cfRule type="containsText" dxfId="8699" priority="438" operator="containsText" text="Extremo">
      <formula>NOT(ISERROR(SEARCH("Extremo",V16)))</formula>
    </cfRule>
    <cfRule type="containsText" dxfId="8698" priority="439" operator="containsText" text="Alto">
      <formula>NOT(ISERROR(SEARCH("Alto",V16)))</formula>
    </cfRule>
    <cfRule type="containsText" dxfId="8697" priority="440" operator="containsText" text="Bajo">
      <formula>NOT(ISERROR(SEARCH("Bajo",V16)))</formula>
    </cfRule>
    <cfRule type="containsText" dxfId="8696" priority="441" operator="containsText" text="Catastrófico">
      <formula>NOT(ISERROR(SEARCH("Catastrófico",V16)))</formula>
    </cfRule>
    <cfRule type="containsText" dxfId="8695" priority="442" operator="containsText" text="Mayor">
      <formula>NOT(ISERROR(SEARCH("Mayor",V16)))</formula>
    </cfRule>
    <cfRule type="containsText" dxfId="8694" priority="443" operator="containsText" text="Moderado">
      <formula>NOT(ISERROR(SEARCH("Moderado",V16)))</formula>
    </cfRule>
    <cfRule type="containsText" dxfId="8693" priority="444" operator="containsText" text="Menor">
      <formula>NOT(ISERROR(SEARCH("Menor",V16)))</formula>
    </cfRule>
    <cfRule type="containsText" dxfId="8692" priority="445" operator="containsText" text="Leve">
      <formula>NOT(ISERROR(SEARCH("Leve",V16)))</formula>
    </cfRule>
    <cfRule type="containsText" dxfId="8691" priority="446" operator="containsText" text="Muy a">
      <formula>NOT(ISERROR(SEARCH("Muy a",V16)))</formula>
    </cfRule>
    <cfRule type="containsText" dxfId="8690" priority="447" operator="containsText" text="Muy b">
      <formula>NOT(ISERROR(SEARCH("Muy b",V16)))</formula>
    </cfRule>
    <cfRule type="containsText" dxfId="8689" priority="448" operator="containsText" text="Baja">
      <formula>NOT(ISERROR(SEARCH("Baja",V16)))</formula>
    </cfRule>
    <cfRule type="containsText" dxfId="8688" priority="449" operator="containsText" text="Media">
      <formula>NOT(ISERROR(SEARCH("Media",V16)))</formula>
    </cfRule>
    <cfRule type="containsText" dxfId="8687" priority="450" operator="containsText" text="Alta">
      <formula>NOT(ISERROR(SEARCH("Alta",V16)))</formula>
    </cfRule>
  </conditionalFormatting>
  <conditionalFormatting sqref="AA16">
    <cfRule type="cellIs" dxfId="8686" priority="398" operator="equal">
      <formula>100%</formula>
    </cfRule>
    <cfRule type="cellIs" dxfId="8685" priority="399" operator="equal">
      <formula>75%</formula>
    </cfRule>
    <cfRule type="cellIs" dxfId="8684" priority="400" operator="equal">
      <formula>50%</formula>
    </cfRule>
    <cfRule type="cellIs" dxfId="8683" priority="401" operator="equal">
      <formula>25%</formula>
    </cfRule>
    <cfRule type="containsText" dxfId="8682" priority="425" operator="containsText" text="Extremo">
      <formula>NOT(ISERROR(SEARCH("Extremo",AA16)))</formula>
    </cfRule>
    <cfRule type="containsText" dxfId="8681" priority="426" operator="containsText" text="Alto">
      <formula>NOT(ISERROR(SEARCH("Alto",AA16)))</formula>
    </cfRule>
    <cfRule type="containsText" dxfId="8680" priority="427" operator="containsText" text="Bajo">
      <formula>NOT(ISERROR(SEARCH("Bajo",AA16)))</formula>
    </cfRule>
    <cfRule type="containsText" dxfId="8679" priority="428" operator="containsText" text="Catastrófico">
      <formula>NOT(ISERROR(SEARCH("Catastrófico",AA16)))</formula>
    </cfRule>
    <cfRule type="containsText" dxfId="8678" priority="429" operator="containsText" text="Mayor">
      <formula>NOT(ISERROR(SEARCH("Mayor",AA16)))</formula>
    </cfRule>
    <cfRule type="containsText" dxfId="8677" priority="430" operator="containsText" text="Moderado">
      <formula>NOT(ISERROR(SEARCH("Moderado",AA16)))</formula>
    </cfRule>
    <cfRule type="containsText" dxfId="8676" priority="431" operator="containsText" text="Menor">
      <formula>NOT(ISERROR(SEARCH("Menor",AA16)))</formula>
    </cfRule>
    <cfRule type="containsText" dxfId="8675" priority="432" operator="containsText" text="Leve">
      <formula>NOT(ISERROR(SEARCH("Leve",AA16)))</formula>
    </cfRule>
    <cfRule type="containsText" dxfId="8674" priority="433" operator="containsText" text="Muy a">
      <formula>NOT(ISERROR(SEARCH("Muy a",AA16)))</formula>
    </cfRule>
    <cfRule type="containsText" dxfId="8673" priority="434" operator="containsText" text="Muy b">
      <formula>NOT(ISERROR(SEARCH("Muy b",AA16)))</formula>
    </cfRule>
    <cfRule type="containsText" dxfId="8672" priority="435" operator="containsText" text="Baja">
      <formula>NOT(ISERROR(SEARCH("Baja",AA16)))</formula>
    </cfRule>
    <cfRule type="containsText" dxfId="8671" priority="436" operator="containsText" text="Media">
      <formula>NOT(ISERROR(SEARCH("Media",AA16)))</formula>
    </cfRule>
    <cfRule type="containsText" dxfId="8670" priority="437" operator="containsText" text="Alta">
      <formula>NOT(ISERROR(SEARCH("Alta",AA16)))</formula>
    </cfRule>
  </conditionalFormatting>
  <conditionalFormatting sqref="Y16">
    <cfRule type="cellIs" dxfId="8669" priority="402" operator="equal">
      <formula>100%</formula>
    </cfRule>
    <cfRule type="cellIs" dxfId="8668" priority="403" operator="equal">
      <formula>80%</formula>
    </cfRule>
    <cfRule type="cellIs" dxfId="8667" priority="404" operator="equal">
      <formula>60%</formula>
    </cfRule>
    <cfRule type="cellIs" dxfId="8666" priority="405" operator="equal">
      <formula>40%</formula>
    </cfRule>
    <cfRule type="cellIs" dxfId="8665" priority="406" operator="equal">
      <formula>0.2</formula>
    </cfRule>
    <cfRule type="containsText" dxfId="8664" priority="407" operator="containsText" text="Extremo">
      <formula>NOT(ISERROR(SEARCH("Extremo",Y16)))</formula>
    </cfRule>
    <cfRule type="containsText" dxfId="8663" priority="408" operator="containsText" text="Alto">
      <formula>NOT(ISERROR(SEARCH("Alto",Y16)))</formula>
    </cfRule>
    <cfRule type="containsText" dxfId="8662" priority="409" operator="containsText" text="Bajo">
      <formula>NOT(ISERROR(SEARCH("Bajo",Y16)))</formula>
    </cfRule>
    <cfRule type="containsText" dxfId="8661" priority="410" operator="containsText" text="Catastrófico">
      <formula>NOT(ISERROR(SEARCH("Catastrófico",Y16)))</formula>
    </cfRule>
    <cfRule type="containsText" dxfId="8660" priority="411" operator="containsText" text="Mayor">
      <formula>NOT(ISERROR(SEARCH("Mayor",Y16)))</formula>
    </cfRule>
    <cfRule type="containsText" dxfId="8659" priority="412" operator="containsText" text="Moderado">
      <formula>NOT(ISERROR(SEARCH("Moderado",Y16)))</formula>
    </cfRule>
    <cfRule type="containsText" dxfId="8658" priority="413" operator="containsText" text="Menor">
      <formula>NOT(ISERROR(SEARCH("Menor",Y16)))</formula>
    </cfRule>
    <cfRule type="containsText" dxfId="8657" priority="414" operator="containsText" text="Leve">
      <formula>NOT(ISERROR(SEARCH("Leve",Y16)))</formula>
    </cfRule>
    <cfRule type="containsText" dxfId="8656" priority="415" operator="containsText" text="Muy a">
      <formula>NOT(ISERROR(SEARCH("Muy a",Y16)))</formula>
    </cfRule>
    <cfRule type="containsText" dxfId="8655" priority="416" operator="containsText" text="Muy b">
      <formula>NOT(ISERROR(SEARCH("Muy b",Y16)))</formula>
    </cfRule>
    <cfRule type="containsText" dxfId="8654" priority="417" operator="containsText" text="Baja">
      <formula>NOT(ISERROR(SEARCH("Baja",Y16)))</formula>
    </cfRule>
    <cfRule type="containsText" dxfId="8653" priority="418" operator="containsText" text="Media">
      <formula>NOT(ISERROR(SEARCH("Media",Y16)))</formula>
    </cfRule>
    <cfRule type="containsText" dxfId="8652" priority="419" operator="containsText" text="Alta">
      <formula>NOT(ISERROR(SEARCH("Alta",Y16)))</formula>
    </cfRule>
  </conditionalFormatting>
  <conditionalFormatting sqref="AD16">
    <cfRule type="containsText" dxfId="8651" priority="391" operator="containsText" text="BAJA">
      <formula>NOT(ISERROR(SEARCH("BAJA",AD16)))</formula>
    </cfRule>
    <cfRule type="containsText" dxfId="8650" priority="392" operator="containsText" text="MEDIA">
      <formula>NOT(ISERROR(SEARCH("MEDIA",AD16)))</formula>
    </cfRule>
    <cfRule type="containsText" dxfId="8649" priority="393" operator="containsText" text="ALTA">
      <formula>NOT(ISERROR(SEARCH("ALTA",AD16)))</formula>
    </cfRule>
  </conditionalFormatting>
  <conditionalFormatting sqref="S16">
    <cfRule type="cellIs" dxfId="8648" priority="364" operator="equal">
      <formula>100%</formula>
    </cfRule>
    <cfRule type="cellIs" dxfId="8647" priority="365" operator="equal">
      <formula>80%</formula>
    </cfRule>
    <cfRule type="cellIs" dxfId="8646" priority="366" operator="equal">
      <formula>60%</formula>
    </cfRule>
    <cfRule type="cellIs" dxfId="8645" priority="367" operator="equal">
      <formula>40%</formula>
    </cfRule>
    <cfRule type="cellIs" dxfId="8644" priority="368" operator="equal">
      <formula>0.2</formula>
    </cfRule>
    <cfRule type="containsText" dxfId="8643" priority="369" operator="containsText" text="Extremo">
      <formula>NOT(ISERROR(SEARCH("Extremo",S16)))</formula>
    </cfRule>
    <cfRule type="containsText" dxfId="8642" priority="370" operator="containsText" text="Alto">
      <formula>NOT(ISERROR(SEARCH("Alto",S16)))</formula>
    </cfRule>
    <cfRule type="containsText" dxfId="8641" priority="371" operator="containsText" text="Bajo">
      <formula>NOT(ISERROR(SEARCH("Bajo",S16)))</formula>
    </cfRule>
    <cfRule type="containsText" dxfId="8640" priority="372" operator="containsText" text="Catastrófico">
      <formula>NOT(ISERROR(SEARCH("Catastrófico",S16)))</formula>
    </cfRule>
    <cfRule type="containsText" dxfId="8639" priority="373" operator="containsText" text="Mayor">
      <formula>NOT(ISERROR(SEARCH("Mayor",S16)))</formula>
    </cfRule>
    <cfRule type="containsText" dxfId="8638" priority="374" operator="containsText" text="Moderado">
      <formula>NOT(ISERROR(SEARCH("Moderado",S16)))</formula>
    </cfRule>
    <cfRule type="containsText" dxfId="8637" priority="375" operator="containsText" text="Menor">
      <formula>NOT(ISERROR(SEARCH("Menor",S16)))</formula>
    </cfRule>
    <cfRule type="containsText" dxfId="8636" priority="376" operator="containsText" text="Leve">
      <formula>NOT(ISERROR(SEARCH("Leve",S16)))</formula>
    </cfRule>
    <cfRule type="containsText" dxfId="8635" priority="377" operator="containsText" text="Muy a">
      <formula>NOT(ISERROR(SEARCH("Muy a",S16)))</formula>
    </cfRule>
    <cfRule type="containsText" dxfId="8634" priority="378" operator="containsText" text="Muy b">
      <formula>NOT(ISERROR(SEARCH("Muy b",S16)))</formula>
    </cfRule>
    <cfRule type="containsText" dxfId="8633" priority="379" operator="containsText" text="Baja">
      <formula>NOT(ISERROR(SEARCH("Baja",S16)))</formula>
    </cfRule>
    <cfRule type="containsText" dxfId="8632" priority="380" operator="containsText" text="Media">
      <formula>NOT(ISERROR(SEARCH("Media",S16)))</formula>
    </cfRule>
    <cfRule type="containsText" dxfId="8631" priority="381" operator="containsText" text="Alta">
      <formula>NOT(ISERROR(SEARCH("Alta",S16)))</formula>
    </cfRule>
  </conditionalFormatting>
  <conditionalFormatting sqref="T16">
    <cfRule type="cellIs" dxfId="8630" priority="346" operator="equal">
      <formula>100%</formula>
    </cfRule>
    <cfRule type="cellIs" dxfId="8629" priority="347" operator="equal">
      <formula>80%</formula>
    </cfRule>
    <cfRule type="cellIs" dxfId="8628" priority="348" operator="equal">
      <formula>60%</formula>
    </cfRule>
    <cfRule type="cellIs" dxfId="8627" priority="349" operator="equal">
      <formula>40%</formula>
    </cfRule>
    <cfRule type="cellIs" dxfId="8626" priority="350" operator="equal">
      <formula>0.2</formula>
    </cfRule>
    <cfRule type="containsText" dxfId="8625" priority="351" operator="containsText" text="Extremo">
      <formula>NOT(ISERROR(SEARCH("Extremo",T16)))</formula>
    </cfRule>
    <cfRule type="containsText" dxfId="8624" priority="352" operator="containsText" text="Alto">
      <formula>NOT(ISERROR(SEARCH("Alto",T16)))</formula>
    </cfRule>
    <cfRule type="containsText" dxfId="8623" priority="353" operator="containsText" text="Bajo">
      <formula>NOT(ISERROR(SEARCH("Bajo",T16)))</formula>
    </cfRule>
    <cfRule type="containsText" dxfId="8622" priority="354" operator="containsText" text="Catastrófico">
      <formula>NOT(ISERROR(SEARCH("Catastrófico",T16)))</formula>
    </cfRule>
    <cfRule type="containsText" dxfId="8621" priority="355" operator="containsText" text="Mayor">
      <formula>NOT(ISERROR(SEARCH("Mayor",T16)))</formula>
    </cfRule>
    <cfRule type="containsText" dxfId="8620" priority="356" operator="containsText" text="Moderado">
      <formula>NOT(ISERROR(SEARCH("Moderado",T16)))</formula>
    </cfRule>
    <cfRule type="containsText" dxfId="8619" priority="357" operator="containsText" text="Menor">
      <formula>NOT(ISERROR(SEARCH("Menor",T16)))</formula>
    </cfRule>
    <cfRule type="containsText" dxfId="8618" priority="358" operator="containsText" text="Leve">
      <formula>NOT(ISERROR(SEARCH("Leve",T16)))</formula>
    </cfRule>
    <cfRule type="containsText" dxfId="8617" priority="359" operator="containsText" text="Muy a">
      <formula>NOT(ISERROR(SEARCH("Muy a",T16)))</formula>
    </cfRule>
    <cfRule type="containsText" dxfId="8616" priority="360" operator="containsText" text="Muy b">
      <formula>NOT(ISERROR(SEARCH("Muy b",T16)))</formula>
    </cfRule>
    <cfRule type="containsText" dxfId="8615" priority="361" operator="containsText" text="Baja">
      <formula>NOT(ISERROR(SEARCH("Baja",T16)))</formula>
    </cfRule>
    <cfRule type="containsText" dxfId="8614" priority="362" operator="containsText" text="Media">
      <formula>NOT(ISERROR(SEARCH("Media",T16)))</formula>
    </cfRule>
    <cfRule type="containsText" dxfId="8613" priority="363" operator="containsText" text="Alta">
      <formula>NOT(ISERROR(SEARCH("Alta",T16)))</formula>
    </cfRule>
  </conditionalFormatting>
  <conditionalFormatting sqref="U16">
    <cfRule type="cellIs" dxfId="8612" priority="328" operator="equal">
      <formula>100%</formula>
    </cfRule>
    <cfRule type="cellIs" dxfId="8611" priority="329" operator="equal">
      <formula>80%</formula>
    </cfRule>
    <cfRule type="cellIs" dxfId="8610" priority="330" operator="equal">
      <formula>60%</formula>
    </cfRule>
    <cfRule type="cellIs" dxfId="8609" priority="331" operator="equal">
      <formula>40%</formula>
    </cfRule>
    <cfRule type="cellIs" dxfId="8608" priority="332" operator="equal">
      <formula>0.2</formula>
    </cfRule>
    <cfRule type="containsText" dxfId="8607" priority="333" operator="containsText" text="Extremo">
      <formula>NOT(ISERROR(SEARCH("Extremo",U16)))</formula>
    </cfRule>
    <cfRule type="containsText" dxfId="8606" priority="334" operator="containsText" text="Alto">
      <formula>NOT(ISERROR(SEARCH("Alto",U16)))</formula>
    </cfRule>
    <cfRule type="containsText" dxfId="8605" priority="335" operator="containsText" text="Bajo">
      <formula>NOT(ISERROR(SEARCH("Bajo",U16)))</formula>
    </cfRule>
    <cfRule type="containsText" dxfId="8604" priority="336" operator="containsText" text="Catastrófico">
      <formula>NOT(ISERROR(SEARCH("Catastrófico",U16)))</formula>
    </cfRule>
    <cfRule type="containsText" dxfId="8603" priority="337" operator="containsText" text="Mayor">
      <formula>NOT(ISERROR(SEARCH("Mayor",U16)))</formula>
    </cfRule>
    <cfRule type="containsText" dxfId="8602" priority="338" operator="containsText" text="Moderado">
      <formula>NOT(ISERROR(SEARCH("Moderado",U16)))</formula>
    </cfRule>
    <cfRule type="containsText" dxfId="8601" priority="339" operator="containsText" text="Menor">
      <formula>NOT(ISERROR(SEARCH("Menor",U16)))</formula>
    </cfRule>
    <cfRule type="containsText" dxfId="8600" priority="340" operator="containsText" text="Leve">
      <formula>NOT(ISERROR(SEARCH("Leve",U16)))</formula>
    </cfRule>
    <cfRule type="containsText" dxfId="8599" priority="341" operator="containsText" text="Muy a">
      <formula>NOT(ISERROR(SEARCH("Muy a",U16)))</formula>
    </cfRule>
    <cfRule type="containsText" dxfId="8598" priority="342" operator="containsText" text="Muy b">
      <formula>NOT(ISERROR(SEARCH("Muy b",U16)))</formula>
    </cfRule>
    <cfRule type="containsText" dxfId="8597" priority="343" operator="containsText" text="Baja">
      <formula>NOT(ISERROR(SEARCH("Baja",U16)))</formula>
    </cfRule>
    <cfRule type="containsText" dxfId="8596" priority="344" operator="containsText" text="Media">
      <formula>NOT(ISERROR(SEARCH("Media",U16)))</formula>
    </cfRule>
    <cfRule type="containsText" dxfId="8595" priority="345" operator="containsText" text="Alta">
      <formula>NOT(ISERROR(SEARCH("Alta",U16)))</formula>
    </cfRule>
  </conditionalFormatting>
  <conditionalFormatting sqref="AN17">
    <cfRule type="containsText" dxfId="8594" priority="316" operator="containsText" text="BAJA">
      <formula>NOT(ISERROR(SEARCH("BAJA",AN17)))</formula>
    </cfRule>
    <cfRule type="containsText" dxfId="8593" priority="317" operator="containsText" text="MEDIA">
      <formula>NOT(ISERROR(SEARCH("MEDIA",AN17)))</formula>
    </cfRule>
    <cfRule type="containsText" dxfId="8592" priority="318" operator="containsText" text="ALTA">
      <formula>NOT(ISERROR(SEARCH("ALTA",AN17)))</formula>
    </cfRule>
  </conditionalFormatting>
  <conditionalFormatting sqref="AJ17:AK17">
    <cfRule type="containsText" dxfId="8591" priority="325" operator="containsText" text="BAJA">
      <formula>NOT(ISERROR(SEARCH("BAJA",AJ17)))</formula>
    </cfRule>
    <cfRule type="containsText" dxfId="8590" priority="326" operator="containsText" text="MEDIA">
      <formula>NOT(ISERROR(SEARCH("MEDIA",AJ17)))</formula>
    </cfRule>
    <cfRule type="containsText" dxfId="8589" priority="327" operator="containsText" text="ALTA">
      <formula>NOT(ISERROR(SEARCH("ALTA",AJ17)))</formula>
    </cfRule>
  </conditionalFormatting>
  <conditionalFormatting sqref="AQ17">
    <cfRule type="containsText" dxfId="8588" priority="280" operator="containsText" text="BAJA">
      <formula>NOT(ISERROR(SEARCH("BAJA",AQ17)))</formula>
    </cfRule>
    <cfRule type="containsText" dxfId="8587" priority="281" operator="containsText" text="MEDIA">
      <formula>NOT(ISERROR(SEARCH("MEDIA",AQ17)))</formula>
    </cfRule>
    <cfRule type="containsText" dxfId="8586" priority="282" operator="containsText" text="ALTA">
      <formula>NOT(ISERROR(SEARCH("ALTA",AQ17)))</formula>
    </cfRule>
  </conditionalFormatting>
  <conditionalFormatting sqref="AJ18:AK18">
    <cfRule type="containsText" dxfId="8585" priority="307" operator="containsText" text="BAJA">
      <formula>NOT(ISERROR(SEARCH("BAJA",AJ18)))</formula>
    </cfRule>
    <cfRule type="containsText" dxfId="8584" priority="308" operator="containsText" text="MEDIA">
      <formula>NOT(ISERROR(SEARCH("MEDIA",AJ18)))</formula>
    </cfRule>
    <cfRule type="containsText" dxfId="8583" priority="309" operator="containsText" text="ALTA">
      <formula>NOT(ISERROR(SEARCH("ALTA",AJ18)))</formula>
    </cfRule>
  </conditionalFormatting>
  <conditionalFormatting sqref="AN18">
    <cfRule type="containsText" dxfId="8582" priority="289" operator="containsText" text="BAJA">
      <formula>NOT(ISERROR(SEARCH("BAJA",AN18)))</formula>
    </cfRule>
    <cfRule type="containsText" dxfId="8581" priority="290" operator="containsText" text="MEDIA">
      <formula>NOT(ISERROR(SEARCH("MEDIA",AN18)))</formula>
    </cfRule>
    <cfRule type="containsText" dxfId="8580" priority="291" operator="containsText" text="ALTA">
      <formula>NOT(ISERROR(SEARCH("ALTA",AN18)))</formula>
    </cfRule>
  </conditionalFormatting>
  <conditionalFormatting sqref="AS17:AS18">
    <cfRule type="containsText" dxfId="8579" priority="286" operator="containsText" text="BAJA">
      <formula>NOT(ISERROR(SEARCH("BAJA",AS17)))</formula>
    </cfRule>
    <cfRule type="containsText" dxfId="8578" priority="287" operator="containsText" text="MEDIA">
      <formula>NOT(ISERROR(SEARCH("MEDIA",AS17)))</formula>
    </cfRule>
    <cfRule type="containsText" dxfId="8577" priority="288" operator="containsText" text="ALTA">
      <formula>NOT(ISERROR(SEARCH("ALTA",AS17)))</formula>
    </cfRule>
  </conditionalFormatting>
  <conditionalFormatting sqref="AQ16">
    <cfRule type="containsText" dxfId="8576" priority="283" operator="containsText" text="BAJA">
      <formula>NOT(ISERROR(SEARCH("BAJA",AQ16)))</formula>
    </cfRule>
    <cfRule type="containsText" dxfId="8575" priority="284" operator="containsText" text="MEDIA">
      <formula>NOT(ISERROR(SEARCH("MEDIA",AQ16)))</formula>
    </cfRule>
    <cfRule type="containsText" dxfId="8574" priority="285" operator="containsText" text="ALTA">
      <formula>NOT(ISERROR(SEARCH("ALTA",AQ16)))</formula>
    </cfRule>
  </conditionalFormatting>
  <conditionalFormatting sqref="AQ18">
    <cfRule type="containsText" dxfId="8573" priority="277" operator="containsText" text="BAJA">
      <formula>NOT(ISERROR(SEARCH("BAJA",AQ18)))</formula>
    </cfRule>
    <cfRule type="containsText" dxfId="8572" priority="278" operator="containsText" text="MEDIA">
      <formula>NOT(ISERROR(SEARCH("MEDIA",AQ18)))</formula>
    </cfRule>
    <cfRule type="containsText" dxfId="8571" priority="279" operator="containsText" text="ALTA">
      <formula>NOT(ISERROR(SEARCH("ALTA",AQ18)))</formula>
    </cfRule>
  </conditionalFormatting>
  <conditionalFormatting sqref="S19">
    <cfRule type="cellIs" dxfId="8570" priority="259" operator="equal">
      <formula>100%</formula>
    </cfRule>
    <cfRule type="cellIs" dxfId="8569" priority="260" operator="equal">
      <formula>80%</formula>
    </cfRule>
    <cfRule type="cellIs" dxfId="8568" priority="261" operator="equal">
      <formula>60%</formula>
    </cfRule>
    <cfRule type="cellIs" dxfId="8567" priority="262" operator="equal">
      <formula>40%</formula>
    </cfRule>
    <cfRule type="cellIs" dxfId="8566" priority="263" operator="equal">
      <formula>0.2</formula>
    </cfRule>
    <cfRule type="containsText" dxfId="8565" priority="264" operator="containsText" text="Extremo">
      <formula>NOT(ISERROR(SEARCH("Extremo",S19)))</formula>
    </cfRule>
    <cfRule type="containsText" dxfId="8564" priority="265" operator="containsText" text="Alto">
      <formula>NOT(ISERROR(SEARCH("Alto",S19)))</formula>
    </cfRule>
    <cfRule type="containsText" dxfId="8563" priority="266" operator="containsText" text="Bajo">
      <formula>NOT(ISERROR(SEARCH("Bajo",S19)))</formula>
    </cfRule>
    <cfRule type="containsText" dxfId="8562" priority="267" operator="containsText" text="Catastrófico">
      <formula>NOT(ISERROR(SEARCH("Catastrófico",S19)))</formula>
    </cfRule>
    <cfRule type="containsText" dxfId="8561" priority="268" operator="containsText" text="Mayor">
      <formula>NOT(ISERROR(SEARCH("Mayor",S19)))</formula>
    </cfRule>
    <cfRule type="containsText" dxfId="8560" priority="269" operator="containsText" text="Moderado">
      <formula>NOT(ISERROR(SEARCH("Moderado",S19)))</formula>
    </cfRule>
    <cfRule type="containsText" dxfId="8559" priority="270" operator="containsText" text="Menor">
      <formula>NOT(ISERROR(SEARCH("Menor",S19)))</formula>
    </cfRule>
    <cfRule type="containsText" dxfId="8558" priority="271" operator="containsText" text="Leve">
      <formula>NOT(ISERROR(SEARCH("Leve",S19)))</formula>
    </cfRule>
    <cfRule type="containsText" dxfId="8557" priority="272" operator="containsText" text="Muy a">
      <formula>NOT(ISERROR(SEARCH("Muy a",S19)))</formula>
    </cfRule>
    <cfRule type="containsText" dxfId="8556" priority="273" operator="containsText" text="Muy b">
      <formula>NOT(ISERROR(SEARCH("Muy b",S19)))</formula>
    </cfRule>
    <cfRule type="containsText" dxfId="8555" priority="274" operator="containsText" text="Baja">
      <formula>NOT(ISERROR(SEARCH("Baja",S19)))</formula>
    </cfRule>
    <cfRule type="containsText" dxfId="8554" priority="275" operator="containsText" text="Media">
      <formula>NOT(ISERROR(SEARCH("Media",S19)))</formula>
    </cfRule>
    <cfRule type="containsText" dxfId="8553" priority="276" operator="containsText" text="Alta">
      <formula>NOT(ISERROR(SEARCH("Alta",S19)))</formula>
    </cfRule>
  </conditionalFormatting>
  <conditionalFormatting sqref="T19">
    <cfRule type="cellIs" dxfId="8552" priority="241" operator="equal">
      <formula>100%</formula>
    </cfRule>
    <cfRule type="cellIs" dxfId="8551" priority="242" operator="equal">
      <formula>80%</formula>
    </cfRule>
    <cfRule type="cellIs" dxfId="8550" priority="243" operator="equal">
      <formula>60%</formula>
    </cfRule>
    <cfRule type="cellIs" dxfId="8549" priority="244" operator="equal">
      <formula>40%</formula>
    </cfRule>
    <cfRule type="cellIs" dxfId="8548" priority="245" operator="equal">
      <formula>0.2</formula>
    </cfRule>
    <cfRule type="containsText" dxfId="8547" priority="246" operator="containsText" text="Extremo">
      <formula>NOT(ISERROR(SEARCH("Extremo",T19)))</formula>
    </cfRule>
    <cfRule type="containsText" dxfId="8546" priority="247" operator="containsText" text="Alto">
      <formula>NOT(ISERROR(SEARCH("Alto",T19)))</formula>
    </cfRule>
    <cfRule type="containsText" dxfId="8545" priority="248" operator="containsText" text="Bajo">
      <formula>NOT(ISERROR(SEARCH("Bajo",T19)))</formula>
    </cfRule>
    <cfRule type="containsText" dxfId="8544" priority="249" operator="containsText" text="Catastrófico">
      <formula>NOT(ISERROR(SEARCH("Catastrófico",T19)))</formula>
    </cfRule>
    <cfRule type="containsText" dxfId="8543" priority="250" operator="containsText" text="Mayor">
      <formula>NOT(ISERROR(SEARCH("Mayor",T19)))</formula>
    </cfRule>
    <cfRule type="containsText" dxfId="8542" priority="251" operator="containsText" text="Moderado">
      <formula>NOT(ISERROR(SEARCH("Moderado",T19)))</formula>
    </cfRule>
    <cfRule type="containsText" dxfId="8541" priority="252" operator="containsText" text="Menor">
      <formula>NOT(ISERROR(SEARCH("Menor",T19)))</formula>
    </cfRule>
    <cfRule type="containsText" dxfId="8540" priority="253" operator="containsText" text="Leve">
      <formula>NOT(ISERROR(SEARCH("Leve",T19)))</formula>
    </cfRule>
    <cfRule type="containsText" dxfId="8539" priority="254" operator="containsText" text="Muy a">
      <formula>NOT(ISERROR(SEARCH("Muy a",T19)))</formula>
    </cfRule>
    <cfRule type="containsText" dxfId="8538" priority="255" operator="containsText" text="Muy b">
      <formula>NOT(ISERROR(SEARCH("Muy b",T19)))</formula>
    </cfRule>
    <cfRule type="containsText" dxfId="8537" priority="256" operator="containsText" text="Baja">
      <formula>NOT(ISERROR(SEARCH("Baja",T19)))</formula>
    </cfRule>
    <cfRule type="containsText" dxfId="8536" priority="257" operator="containsText" text="Media">
      <formula>NOT(ISERROR(SEARCH("Media",T19)))</formula>
    </cfRule>
    <cfRule type="containsText" dxfId="8535" priority="258" operator="containsText" text="Alta">
      <formula>NOT(ISERROR(SEARCH("Alta",T19)))</formula>
    </cfRule>
  </conditionalFormatting>
  <conditionalFormatting sqref="V19">
    <cfRule type="cellIs" dxfId="8534" priority="210" operator="equal">
      <formula>100%</formula>
    </cfRule>
    <cfRule type="cellIs" dxfId="8533" priority="211" operator="equal">
      <formula>80%</formula>
    </cfRule>
    <cfRule type="cellIs" dxfId="8532" priority="212" operator="equal">
      <formula>60%</formula>
    </cfRule>
    <cfRule type="cellIs" dxfId="8531" priority="213" operator="equal">
      <formula>40%</formula>
    </cfRule>
    <cfRule type="cellIs" dxfId="8530" priority="214" operator="equal">
      <formula>0.2</formula>
    </cfRule>
    <cfRule type="containsText" dxfId="8529" priority="228" operator="containsText" text="Extremo">
      <formula>NOT(ISERROR(SEARCH("Extremo",V19)))</formula>
    </cfRule>
    <cfRule type="containsText" dxfId="8528" priority="229" operator="containsText" text="Alto">
      <formula>NOT(ISERROR(SEARCH("Alto",V19)))</formula>
    </cfRule>
    <cfRule type="containsText" dxfId="8527" priority="230" operator="containsText" text="Bajo">
      <formula>NOT(ISERROR(SEARCH("Bajo",V19)))</formula>
    </cfRule>
    <cfRule type="containsText" dxfId="8526" priority="231" operator="containsText" text="Catastrófico">
      <formula>NOT(ISERROR(SEARCH("Catastrófico",V19)))</formula>
    </cfRule>
    <cfRule type="containsText" dxfId="8525" priority="232" operator="containsText" text="Mayor">
      <formula>NOT(ISERROR(SEARCH("Mayor",V19)))</formula>
    </cfRule>
    <cfRule type="containsText" dxfId="8524" priority="233" operator="containsText" text="Moderado">
      <formula>NOT(ISERROR(SEARCH("Moderado",V19)))</formula>
    </cfRule>
    <cfRule type="containsText" dxfId="8523" priority="234" operator="containsText" text="Menor">
      <formula>NOT(ISERROR(SEARCH("Menor",V19)))</formula>
    </cfRule>
    <cfRule type="containsText" dxfId="8522" priority="235" operator="containsText" text="Leve">
      <formula>NOT(ISERROR(SEARCH("Leve",V19)))</formula>
    </cfRule>
    <cfRule type="containsText" dxfId="8521" priority="236" operator="containsText" text="Muy a">
      <formula>NOT(ISERROR(SEARCH("Muy a",V19)))</formula>
    </cfRule>
    <cfRule type="containsText" dxfId="8520" priority="237" operator="containsText" text="Muy b">
      <formula>NOT(ISERROR(SEARCH("Muy b",V19)))</formula>
    </cfRule>
    <cfRule type="containsText" dxfId="8519" priority="238" operator="containsText" text="Baja">
      <formula>NOT(ISERROR(SEARCH("Baja",V19)))</formula>
    </cfRule>
    <cfRule type="containsText" dxfId="8518" priority="239" operator="containsText" text="Media">
      <formula>NOT(ISERROR(SEARCH("Media",V19)))</formula>
    </cfRule>
    <cfRule type="containsText" dxfId="8517" priority="240" operator="containsText" text="Alta">
      <formula>NOT(ISERROR(SEARCH("Alta",V19)))</formula>
    </cfRule>
  </conditionalFormatting>
  <conditionalFormatting sqref="U19">
    <cfRule type="cellIs" dxfId="8516" priority="170" operator="equal">
      <formula>100%</formula>
    </cfRule>
    <cfRule type="cellIs" dxfId="8515" priority="171" operator="equal">
      <formula>80%</formula>
    </cfRule>
    <cfRule type="cellIs" dxfId="8514" priority="172" operator="equal">
      <formula>60%</formula>
    </cfRule>
    <cfRule type="cellIs" dxfId="8513" priority="173" operator="equal">
      <formula>40%</formula>
    </cfRule>
    <cfRule type="cellIs" dxfId="8512" priority="174" operator="equal">
      <formula>0.2</formula>
    </cfRule>
    <cfRule type="containsText" dxfId="8511" priority="175" operator="containsText" text="Extremo">
      <formula>NOT(ISERROR(SEARCH("Extremo",U19)))</formula>
    </cfRule>
    <cfRule type="containsText" dxfId="8510" priority="176" operator="containsText" text="Alto">
      <formula>NOT(ISERROR(SEARCH("Alto",U19)))</formula>
    </cfRule>
    <cfRule type="containsText" dxfId="8509" priority="177" operator="containsText" text="Bajo">
      <formula>NOT(ISERROR(SEARCH("Bajo",U19)))</formula>
    </cfRule>
    <cfRule type="containsText" dxfId="8508" priority="178" operator="containsText" text="Catastrófico">
      <formula>NOT(ISERROR(SEARCH("Catastrófico",U19)))</formula>
    </cfRule>
    <cfRule type="containsText" dxfId="8507" priority="179" operator="containsText" text="Mayor">
      <formula>NOT(ISERROR(SEARCH("Mayor",U19)))</formula>
    </cfRule>
    <cfRule type="containsText" dxfId="8506" priority="180" operator="containsText" text="Moderado">
      <formula>NOT(ISERROR(SEARCH("Moderado",U19)))</formula>
    </cfRule>
    <cfRule type="containsText" dxfId="8505" priority="181" operator="containsText" text="Menor">
      <formula>NOT(ISERROR(SEARCH("Menor",U19)))</formula>
    </cfRule>
    <cfRule type="containsText" dxfId="8504" priority="182" operator="containsText" text="Leve">
      <formula>NOT(ISERROR(SEARCH("Leve",U19)))</formula>
    </cfRule>
    <cfRule type="containsText" dxfId="8503" priority="183" operator="containsText" text="Muy a">
      <formula>NOT(ISERROR(SEARCH("Muy a",U19)))</formula>
    </cfRule>
    <cfRule type="containsText" dxfId="8502" priority="184" operator="containsText" text="Muy b">
      <formula>NOT(ISERROR(SEARCH("Muy b",U19)))</formula>
    </cfRule>
    <cfRule type="containsText" dxfId="8501" priority="185" operator="containsText" text="Baja">
      <formula>NOT(ISERROR(SEARCH("Baja",U19)))</formula>
    </cfRule>
    <cfRule type="containsText" dxfId="8500" priority="186" operator="containsText" text="Media">
      <formula>NOT(ISERROR(SEARCH("Media",U19)))</formula>
    </cfRule>
    <cfRule type="containsText" dxfId="8499" priority="187" operator="containsText" text="Alta">
      <formula>NOT(ISERROR(SEARCH("Alta",U19)))</formula>
    </cfRule>
  </conditionalFormatting>
  <conditionalFormatting sqref="W19">
    <cfRule type="cellIs" dxfId="8498" priority="152" operator="equal">
      <formula>100%</formula>
    </cfRule>
    <cfRule type="cellIs" dxfId="8497" priority="153" operator="equal">
      <formula>80%</formula>
    </cfRule>
    <cfRule type="cellIs" dxfId="8496" priority="154" operator="equal">
      <formula>60%</formula>
    </cfRule>
    <cfRule type="cellIs" dxfId="8495" priority="155" operator="equal">
      <formula>40%</formula>
    </cfRule>
    <cfRule type="cellIs" dxfId="8494" priority="156" operator="equal">
      <formula>0.2</formula>
    </cfRule>
    <cfRule type="containsText" dxfId="8493" priority="157" operator="containsText" text="Extremo">
      <formula>NOT(ISERROR(SEARCH("Extremo",W19)))</formula>
    </cfRule>
    <cfRule type="containsText" dxfId="8492" priority="158" operator="containsText" text="Alto">
      <formula>NOT(ISERROR(SEARCH("Alto",W19)))</formula>
    </cfRule>
    <cfRule type="containsText" dxfId="8491" priority="159" operator="containsText" text="Bajo">
      <formula>NOT(ISERROR(SEARCH("Bajo",W19)))</formula>
    </cfRule>
    <cfRule type="containsText" dxfId="8490" priority="160" operator="containsText" text="Catastrófico">
      <formula>NOT(ISERROR(SEARCH("Catastrófico",W19)))</formula>
    </cfRule>
    <cfRule type="containsText" dxfId="8489" priority="161" operator="containsText" text="Mayor">
      <formula>NOT(ISERROR(SEARCH("Mayor",W19)))</formula>
    </cfRule>
    <cfRule type="containsText" dxfId="8488" priority="162" operator="containsText" text="Moderado">
      <formula>NOT(ISERROR(SEARCH("Moderado",W19)))</formula>
    </cfRule>
    <cfRule type="containsText" dxfId="8487" priority="163" operator="containsText" text="Menor">
      <formula>NOT(ISERROR(SEARCH("Menor",W19)))</formula>
    </cfRule>
    <cfRule type="containsText" dxfId="8486" priority="164" operator="containsText" text="Leve">
      <formula>NOT(ISERROR(SEARCH("Leve",W19)))</formula>
    </cfRule>
    <cfRule type="containsText" dxfId="8485" priority="165" operator="containsText" text="Muy a">
      <formula>NOT(ISERROR(SEARCH("Muy a",W19)))</formula>
    </cfRule>
    <cfRule type="containsText" dxfId="8484" priority="166" operator="containsText" text="Muy b">
      <formula>NOT(ISERROR(SEARCH("Muy b",W19)))</formula>
    </cfRule>
    <cfRule type="containsText" dxfId="8483" priority="167" operator="containsText" text="Baja">
      <formula>NOT(ISERROR(SEARCH("Baja",W19)))</formula>
    </cfRule>
    <cfRule type="containsText" dxfId="8482" priority="168" operator="containsText" text="Media">
      <formula>NOT(ISERROR(SEARCH("Media",W19)))</formula>
    </cfRule>
    <cfRule type="containsText" dxfId="8481" priority="169" operator="containsText" text="Alta">
      <formula>NOT(ISERROR(SEARCH("Alta",W19)))</formula>
    </cfRule>
  </conditionalFormatting>
  <conditionalFormatting sqref="X19">
    <cfRule type="cellIs" dxfId="8480" priority="134" operator="equal">
      <formula>100%</formula>
    </cfRule>
    <cfRule type="cellIs" dxfId="8479" priority="135" operator="equal">
      <formula>80%</formula>
    </cfRule>
    <cfRule type="cellIs" dxfId="8478" priority="136" operator="equal">
      <formula>60%</formula>
    </cfRule>
    <cfRule type="cellIs" dxfId="8477" priority="137" operator="equal">
      <formula>40%</formula>
    </cfRule>
    <cfRule type="cellIs" dxfId="8476" priority="138" operator="equal">
      <formula>0.2</formula>
    </cfRule>
    <cfRule type="containsText" dxfId="8475" priority="139" operator="containsText" text="Extremo">
      <formula>NOT(ISERROR(SEARCH("Extremo",X19)))</formula>
    </cfRule>
    <cfRule type="containsText" dxfId="8474" priority="140" operator="containsText" text="Alto">
      <formula>NOT(ISERROR(SEARCH("Alto",X19)))</formula>
    </cfRule>
    <cfRule type="containsText" dxfId="8473" priority="141" operator="containsText" text="Bajo">
      <formula>NOT(ISERROR(SEARCH("Bajo",X19)))</formula>
    </cfRule>
    <cfRule type="containsText" dxfId="8472" priority="142" operator="containsText" text="Catastrófico">
      <formula>NOT(ISERROR(SEARCH("Catastrófico",X19)))</formula>
    </cfRule>
    <cfRule type="containsText" dxfId="8471" priority="143" operator="containsText" text="Mayor">
      <formula>NOT(ISERROR(SEARCH("Mayor",X19)))</formula>
    </cfRule>
    <cfRule type="containsText" dxfId="8470" priority="144" operator="containsText" text="Moderado">
      <formula>NOT(ISERROR(SEARCH("Moderado",X19)))</formula>
    </cfRule>
    <cfRule type="containsText" dxfId="8469" priority="145" operator="containsText" text="Menor">
      <formula>NOT(ISERROR(SEARCH("Menor",X19)))</formula>
    </cfRule>
    <cfRule type="containsText" dxfId="8468" priority="146" operator="containsText" text="Leve">
      <formula>NOT(ISERROR(SEARCH("Leve",X19)))</formula>
    </cfRule>
    <cfRule type="containsText" dxfId="8467" priority="147" operator="containsText" text="Muy a">
      <formula>NOT(ISERROR(SEARCH("Muy a",X19)))</formula>
    </cfRule>
    <cfRule type="containsText" dxfId="8466" priority="148" operator="containsText" text="Muy b">
      <formula>NOT(ISERROR(SEARCH("Muy b",X19)))</formula>
    </cfRule>
    <cfRule type="containsText" dxfId="8465" priority="149" operator="containsText" text="Baja">
      <formula>NOT(ISERROR(SEARCH("Baja",X19)))</formula>
    </cfRule>
    <cfRule type="containsText" dxfId="8464" priority="150" operator="containsText" text="Media">
      <formula>NOT(ISERROR(SEARCH("Media",X19)))</formula>
    </cfRule>
    <cfRule type="containsText" dxfId="8463" priority="151" operator="containsText" text="Alta">
      <formula>NOT(ISERROR(SEARCH("Alta",X19)))</formula>
    </cfRule>
  </conditionalFormatting>
  <conditionalFormatting sqref="Y19">
    <cfRule type="cellIs" dxfId="8462" priority="116" operator="equal">
      <formula>100%</formula>
    </cfRule>
    <cfRule type="cellIs" dxfId="8461" priority="117" operator="equal">
      <formula>80%</formula>
    </cfRule>
    <cfRule type="cellIs" dxfId="8460" priority="118" operator="equal">
      <formula>60%</formula>
    </cfRule>
    <cfRule type="cellIs" dxfId="8459" priority="119" operator="equal">
      <formula>40%</formula>
    </cfRule>
    <cfRule type="cellIs" dxfId="8458" priority="120" operator="equal">
      <formula>0.2</formula>
    </cfRule>
    <cfRule type="containsText" dxfId="8457" priority="121" operator="containsText" text="Extremo">
      <formula>NOT(ISERROR(SEARCH("Extremo",Y19)))</formula>
    </cfRule>
    <cfRule type="containsText" dxfId="8456" priority="122" operator="containsText" text="Alto">
      <formula>NOT(ISERROR(SEARCH("Alto",Y19)))</formula>
    </cfRule>
    <cfRule type="containsText" dxfId="8455" priority="123" operator="containsText" text="Bajo">
      <formula>NOT(ISERROR(SEARCH("Bajo",Y19)))</formula>
    </cfRule>
    <cfRule type="containsText" dxfId="8454" priority="124" operator="containsText" text="Catastrófico">
      <formula>NOT(ISERROR(SEARCH("Catastrófico",Y19)))</formula>
    </cfRule>
    <cfRule type="containsText" dxfId="8453" priority="125" operator="containsText" text="Mayor">
      <formula>NOT(ISERROR(SEARCH("Mayor",Y19)))</formula>
    </cfRule>
    <cfRule type="containsText" dxfId="8452" priority="126" operator="containsText" text="Moderado">
      <formula>NOT(ISERROR(SEARCH("Moderado",Y19)))</formula>
    </cfRule>
    <cfRule type="containsText" dxfId="8451" priority="127" operator="containsText" text="Menor">
      <formula>NOT(ISERROR(SEARCH("Menor",Y19)))</formula>
    </cfRule>
    <cfRule type="containsText" dxfId="8450" priority="128" operator="containsText" text="Leve">
      <formula>NOT(ISERROR(SEARCH("Leve",Y19)))</formula>
    </cfRule>
    <cfRule type="containsText" dxfId="8449" priority="129" operator="containsText" text="Muy a">
      <formula>NOT(ISERROR(SEARCH("Muy a",Y19)))</formula>
    </cfRule>
    <cfRule type="containsText" dxfId="8448" priority="130" operator="containsText" text="Muy b">
      <formula>NOT(ISERROR(SEARCH("Muy b",Y19)))</formula>
    </cfRule>
    <cfRule type="containsText" dxfId="8447" priority="131" operator="containsText" text="Baja">
      <formula>NOT(ISERROR(SEARCH("Baja",Y19)))</formula>
    </cfRule>
    <cfRule type="containsText" dxfId="8446" priority="132" operator="containsText" text="Media">
      <formula>NOT(ISERROR(SEARCH("Media",Y19)))</formula>
    </cfRule>
    <cfRule type="containsText" dxfId="8445" priority="133" operator="containsText" text="Alta">
      <formula>NOT(ISERROR(SEARCH("Alta",Y19)))</formula>
    </cfRule>
  </conditionalFormatting>
  <conditionalFormatting sqref="Z19">
    <cfRule type="cellIs" dxfId="8444" priority="98" operator="equal">
      <formula>100%</formula>
    </cfRule>
    <cfRule type="cellIs" dxfId="8443" priority="99" operator="equal">
      <formula>80%</formula>
    </cfRule>
    <cfRule type="cellIs" dxfId="8442" priority="100" operator="equal">
      <formula>60%</formula>
    </cfRule>
    <cfRule type="cellIs" dxfId="8441" priority="101" operator="equal">
      <formula>40%</formula>
    </cfRule>
    <cfRule type="cellIs" dxfId="8440" priority="102" operator="equal">
      <formula>0.2</formula>
    </cfRule>
    <cfRule type="containsText" dxfId="8439" priority="103" operator="containsText" text="Extremo">
      <formula>NOT(ISERROR(SEARCH("Extremo",Z19)))</formula>
    </cfRule>
    <cfRule type="containsText" dxfId="8438" priority="104" operator="containsText" text="Alto">
      <formula>NOT(ISERROR(SEARCH("Alto",Z19)))</formula>
    </cfRule>
    <cfRule type="containsText" dxfId="8437" priority="105" operator="containsText" text="Bajo">
      <formula>NOT(ISERROR(SEARCH("Bajo",Z19)))</formula>
    </cfRule>
    <cfRule type="containsText" dxfId="8436" priority="106" operator="containsText" text="Catastrófico">
      <formula>NOT(ISERROR(SEARCH("Catastrófico",Z19)))</formula>
    </cfRule>
    <cfRule type="containsText" dxfId="8435" priority="107" operator="containsText" text="Mayor">
      <formula>NOT(ISERROR(SEARCH("Mayor",Z19)))</formula>
    </cfRule>
    <cfRule type="containsText" dxfId="8434" priority="108" operator="containsText" text="Moderado">
      <formula>NOT(ISERROR(SEARCH("Moderado",Z19)))</formula>
    </cfRule>
    <cfRule type="containsText" dxfId="8433" priority="109" operator="containsText" text="Menor">
      <formula>NOT(ISERROR(SEARCH("Menor",Z19)))</formula>
    </cfRule>
    <cfRule type="containsText" dxfId="8432" priority="110" operator="containsText" text="Leve">
      <formula>NOT(ISERROR(SEARCH("Leve",Z19)))</formula>
    </cfRule>
    <cfRule type="containsText" dxfId="8431" priority="111" operator="containsText" text="Muy a">
      <formula>NOT(ISERROR(SEARCH("Muy a",Z19)))</formula>
    </cfRule>
    <cfRule type="containsText" dxfId="8430" priority="112" operator="containsText" text="Muy b">
      <formula>NOT(ISERROR(SEARCH("Muy b",Z19)))</formula>
    </cfRule>
    <cfRule type="containsText" dxfId="8429" priority="113" operator="containsText" text="Baja">
      <formula>NOT(ISERROR(SEARCH("Baja",Z19)))</formula>
    </cfRule>
    <cfRule type="containsText" dxfId="8428" priority="114" operator="containsText" text="Media">
      <formula>NOT(ISERROR(SEARCH("Media",Z19)))</formula>
    </cfRule>
    <cfRule type="containsText" dxfId="8427" priority="115" operator="containsText" text="Alta">
      <formula>NOT(ISERROR(SEARCH("Alta",Z19)))</formula>
    </cfRule>
  </conditionalFormatting>
  <conditionalFormatting sqref="AA19">
    <cfRule type="cellIs" dxfId="8426" priority="81" operator="equal">
      <formula>100%</formula>
    </cfRule>
    <cfRule type="cellIs" dxfId="8425" priority="82" operator="equal">
      <formula>75%</formula>
    </cfRule>
    <cfRule type="cellIs" dxfId="8424" priority="83" operator="equal">
      <formula>50%</formula>
    </cfRule>
    <cfRule type="cellIs" dxfId="8423" priority="84" operator="equal">
      <formula>25%</formula>
    </cfRule>
    <cfRule type="containsText" dxfId="8422" priority="85" operator="containsText" text="Extremo">
      <formula>NOT(ISERROR(SEARCH("Extremo",AA19)))</formula>
    </cfRule>
    <cfRule type="containsText" dxfId="8421" priority="86" operator="containsText" text="Alto">
      <formula>NOT(ISERROR(SEARCH("Alto",AA19)))</formula>
    </cfRule>
    <cfRule type="containsText" dxfId="8420" priority="87" operator="containsText" text="Bajo">
      <formula>NOT(ISERROR(SEARCH("Bajo",AA19)))</formula>
    </cfRule>
    <cfRule type="containsText" dxfId="8419" priority="88" operator="containsText" text="Catastrófico">
      <formula>NOT(ISERROR(SEARCH("Catastrófico",AA19)))</formula>
    </cfRule>
    <cfRule type="containsText" dxfId="8418" priority="89" operator="containsText" text="Mayor">
      <formula>NOT(ISERROR(SEARCH("Mayor",AA19)))</formula>
    </cfRule>
    <cfRule type="containsText" dxfId="8417" priority="90" operator="containsText" text="Moderado">
      <formula>NOT(ISERROR(SEARCH("Moderado",AA19)))</formula>
    </cfRule>
    <cfRule type="containsText" dxfId="8416" priority="91" operator="containsText" text="Menor">
      <formula>NOT(ISERROR(SEARCH("Menor",AA19)))</formula>
    </cfRule>
    <cfRule type="containsText" dxfId="8415" priority="92" operator="containsText" text="Leve">
      <formula>NOT(ISERROR(SEARCH("Leve",AA19)))</formula>
    </cfRule>
    <cfRule type="containsText" dxfId="8414" priority="93" operator="containsText" text="Muy a">
      <formula>NOT(ISERROR(SEARCH("Muy a",AA19)))</formula>
    </cfRule>
    <cfRule type="containsText" dxfId="8413" priority="94" operator="containsText" text="Muy b">
      <formula>NOT(ISERROR(SEARCH("Muy b",AA19)))</formula>
    </cfRule>
    <cfRule type="containsText" dxfId="8412" priority="95" operator="containsText" text="Baja">
      <formula>NOT(ISERROR(SEARCH("Baja",AA19)))</formula>
    </cfRule>
    <cfRule type="containsText" dxfId="8411" priority="96" operator="containsText" text="Media">
      <formula>NOT(ISERROR(SEARCH("Media",AA19)))</formula>
    </cfRule>
    <cfRule type="containsText" dxfId="8410" priority="97" operator="containsText" text="Alta">
      <formula>NOT(ISERROR(SEARCH("Alta",AA19)))</formula>
    </cfRule>
  </conditionalFormatting>
  <conditionalFormatting sqref="AJ19:AK19">
    <cfRule type="containsText" dxfId="8409" priority="78" operator="containsText" text="BAJA">
      <formula>NOT(ISERROR(SEARCH("BAJA",AJ19)))</formula>
    </cfRule>
    <cfRule type="containsText" dxfId="8408" priority="79" operator="containsText" text="MEDIA">
      <formula>NOT(ISERROR(SEARCH("MEDIA",AJ19)))</formula>
    </cfRule>
    <cfRule type="containsText" dxfId="8407" priority="80" operator="containsText" text="ALTA">
      <formula>NOT(ISERROR(SEARCH("ALTA",AJ19)))</formula>
    </cfRule>
  </conditionalFormatting>
  <conditionalFormatting sqref="AL19">
    <cfRule type="containsText" dxfId="8406" priority="75" operator="containsText" text="BAJA">
      <formula>NOT(ISERROR(SEARCH("BAJA",AL19)))</formula>
    </cfRule>
    <cfRule type="containsText" dxfId="8405" priority="76" operator="containsText" text="MEDIA">
      <formula>NOT(ISERROR(SEARCH("MEDIA",AL19)))</formula>
    </cfRule>
    <cfRule type="containsText" dxfId="8404" priority="77" operator="containsText" text="ALTA">
      <formula>NOT(ISERROR(SEARCH("ALTA",AL19)))</formula>
    </cfRule>
  </conditionalFormatting>
  <conditionalFormatting sqref="AN19">
    <cfRule type="containsText" dxfId="8403" priority="72" operator="containsText" text="BAJA">
      <formula>NOT(ISERROR(SEARCH("BAJA",AN19)))</formula>
    </cfRule>
    <cfRule type="containsText" dxfId="8402" priority="73" operator="containsText" text="MEDIA">
      <formula>NOT(ISERROR(SEARCH("MEDIA",AN19)))</formula>
    </cfRule>
    <cfRule type="containsText" dxfId="8401" priority="74" operator="containsText" text="ALTA">
      <formula>NOT(ISERROR(SEARCH("ALTA",AN19)))</formula>
    </cfRule>
  </conditionalFormatting>
  <conditionalFormatting sqref="AS19">
    <cfRule type="containsText" dxfId="8400" priority="69" operator="containsText" text="BAJA">
      <formula>NOT(ISERROR(SEARCH("BAJA",AS19)))</formula>
    </cfRule>
    <cfRule type="containsText" dxfId="8399" priority="70" operator="containsText" text="MEDIA">
      <formula>NOT(ISERROR(SEARCH("MEDIA",AS19)))</formula>
    </cfRule>
    <cfRule type="containsText" dxfId="8398" priority="71" operator="containsText" text="ALTA">
      <formula>NOT(ISERROR(SEARCH("ALTA",AS19)))</formula>
    </cfRule>
  </conditionalFormatting>
  <conditionalFormatting sqref="AS20">
    <cfRule type="containsText" dxfId="8397" priority="51" operator="containsText" text="BAJA">
      <formula>NOT(ISERROR(SEARCH("BAJA",AS20)))</formula>
    </cfRule>
    <cfRule type="containsText" dxfId="8396" priority="52" operator="containsText" text="MEDIA">
      <formula>NOT(ISERROR(SEARCH("MEDIA",AS20)))</formula>
    </cfRule>
    <cfRule type="containsText" dxfId="8395" priority="53" operator="containsText" text="ALTA">
      <formula>NOT(ISERROR(SEARCH("ALTA",AS20)))</formula>
    </cfRule>
  </conditionalFormatting>
  <conditionalFormatting sqref="AQ19">
    <cfRule type="containsText" dxfId="8394" priority="66" operator="containsText" text="BAJA">
      <formula>NOT(ISERROR(SEARCH("BAJA",AQ19)))</formula>
    </cfRule>
    <cfRule type="containsText" dxfId="8393" priority="67" operator="containsText" text="MEDIA">
      <formula>NOT(ISERROR(SEARCH("MEDIA",AQ19)))</formula>
    </cfRule>
    <cfRule type="containsText" dxfId="8392" priority="68" operator="containsText" text="ALTA">
      <formula>NOT(ISERROR(SEARCH("ALTA",AQ19)))</formula>
    </cfRule>
  </conditionalFormatting>
  <conditionalFormatting sqref="AJ20:AK20">
    <cfRule type="containsText" dxfId="8391" priority="63" operator="containsText" text="BAJA">
      <formula>NOT(ISERROR(SEARCH("BAJA",AJ20)))</formula>
    </cfRule>
    <cfRule type="containsText" dxfId="8390" priority="64" operator="containsText" text="MEDIA">
      <formula>NOT(ISERROR(SEARCH("MEDIA",AJ20)))</formula>
    </cfRule>
    <cfRule type="containsText" dxfId="8389" priority="65" operator="containsText" text="ALTA">
      <formula>NOT(ISERROR(SEARCH("ALTA",AJ20)))</formula>
    </cfRule>
  </conditionalFormatting>
  <conditionalFormatting sqref="AL20">
    <cfRule type="containsText" dxfId="8388" priority="60" operator="containsText" text="BAJA">
      <formula>NOT(ISERROR(SEARCH("BAJA",AL20)))</formula>
    </cfRule>
    <cfRule type="containsText" dxfId="8387" priority="61" operator="containsText" text="MEDIA">
      <formula>NOT(ISERROR(SEARCH("MEDIA",AL20)))</formula>
    </cfRule>
    <cfRule type="containsText" dxfId="8386" priority="62" operator="containsText" text="ALTA">
      <formula>NOT(ISERROR(SEARCH("ALTA",AL20)))</formula>
    </cfRule>
  </conditionalFormatting>
  <conditionalFormatting sqref="AN20">
    <cfRule type="containsText" dxfId="8385" priority="57" operator="containsText" text="BAJA">
      <formula>NOT(ISERROR(SEARCH("BAJA",AN20)))</formula>
    </cfRule>
    <cfRule type="containsText" dxfId="8384" priority="58" operator="containsText" text="MEDIA">
      <formula>NOT(ISERROR(SEARCH("MEDIA",AN20)))</formula>
    </cfRule>
    <cfRule type="containsText" dxfId="8383" priority="59" operator="containsText" text="ALTA">
      <formula>NOT(ISERROR(SEARCH("ALTA",AN20)))</formula>
    </cfRule>
  </conditionalFormatting>
  <conditionalFormatting sqref="AQ20">
    <cfRule type="containsText" dxfId="8382" priority="54" operator="containsText" text="BAJA">
      <formula>NOT(ISERROR(SEARCH("BAJA",AQ20)))</formula>
    </cfRule>
    <cfRule type="containsText" dxfId="8381" priority="55" operator="containsText" text="MEDIA">
      <formula>NOT(ISERROR(SEARCH("MEDIA",AQ20)))</formula>
    </cfRule>
    <cfRule type="containsText" dxfId="8380" priority="56" operator="containsText" text="ALTA">
      <formula>NOT(ISERROR(SEARCH("ALTA",AQ20)))</formula>
    </cfRule>
  </conditionalFormatting>
  <conditionalFormatting sqref="AW19">
    <cfRule type="cellIs" dxfId="8379" priority="33" operator="equal">
      <formula>100%</formula>
    </cfRule>
    <cfRule type="cellIs" dxfId="8378" priority="34" operator="equal">
      <formula>80%</formula>
    </cfRule>
    <cfRule type="cellIs" dxfId="8377" priority="35" operator="equal">
      <formula>60%</formula>
    </cfRule>
    <cfRule type="cellIs" dxfId="8376" priority="36" operator="equal">
      <formula>40%</formula>
    </cfRule>
    <cfRule type="cellIs" dxfId="8375" priority="37" operator="equal">
      <formula>0.2</formula>
    </cfRule>
    <cfRule type="containsText" dxfId="8374" priority="38" operator="containsText" text="Extremo">
      <formula>NOT(ISERROR(SEARCH("Extremo",AW19)))</formula>
    </cfRule>
    <cfRule type="containsText" dxfId="8373" priority="39" operator="containsText" text="Alto">
      <formula>NOT(ISERROR(SEARCH("Alto",AW19)))</formula>
    </cfRule>
    <cfRule type="containsText" dxfId="8372" priority="40" operator="containsText" text="Bajo">
      <formula>NOT(ISERROR(SEARCH("Bajo",AW19)))</formula>
    </cfRule>
    <cfRule type="containsText" dxfId="8371" priority="41" operator="containsText" text="Catastrófico">
      <formula>NOT(ISERROR(SEARCH("Catastrófico",AW19)))</formula>
    </cfRule>
    <cfRule type="containsText" dxfId="8370" priority="42" operator="containsText" text="Mayor">
      <formula>NOT(ISERROR(SEARCH("Mayor",AW19)))</formula>
    </cfRule>
    <cfRule type="containsText" dxfId="8369" priority="43" operator="containsText" text="Moderado">
      <formula>NOT(ISERROR(SEARCH("Moderado",AW19)))</formula>
    </cfRule>
    <cfRule type="containsText" dxfId="8368" priority="44" operator="containsText" text="Menor">
      <formula>NOT(ISERROR(SEARCH("Menor",AW19)))</formula>
    </cfRule>
    <cfRule type="containsText" dxfId="8367" priority="45" operator="containsText" text="Leve">
      <formula>NOT(ISERROR(SEARCH("Leve",AW19)))</formula>
    </cfRule>
    <cfRule type="containsText" dxfId="8366" priority="46" operator="containsText" text="Muy a">
      <formula>NOT(ISERROR(SEARCH("Muy a",AW19)))</formula>
    </cfRule>
    <cfRule type="containsText" dxfId="8365" priority="47" operator="containsText" text="Muy b">
      <formula>NOT(ISERROR(SEARCH("Muy b",AW19)))</formula>
    </cfRule>
    <cfRule type="containsText" dxfId="8364" priority="48" operator="containsText" text="Baja">
      <formula>NOT(ISERROR(SEARCH("Baja",AW19)))</formula>
    </cfRule>
    <cfRule type="containsText" dxfId="8363" priority="49" operator="containsText" text="Media">
      <formula>NOT(ISERROR(SEARCH("Media",AW19)))</formula>
    </cfRule>
    <cfRule type="containsText" dxfId="8362" priority="50" operator="containsText" text="Alta">
      <formula>NOT(ISERROR(SEARCH("Alta",AW19)))</formula>
    </cfRule>
  </conditionalFormatting>
  <conditionalFormatting sqref="AX19">
    <cfRule type="cellIs" dxfId="8361" priority="15" operator="equal">
      <formula>100%</formula>
    </cfRule>
    <cfRule type="cellIs" dxfId="8360" priority="16" operator="equal">
      <formula>80%</formula>
    </cfRule>
    <cfRule type="cellIs" dxfId="8359" priority="17" operator="equal">
      <formula>60%</formula>
    </cfRule>
    <cfRule type="cellIs" dxfId="8358" priority="18" operator="equal">
      <formula>40%</formula>
    </cfRule>
    <cfRule type="cellIs" dxfId="8357" priority="19" operator="equal">
      <formula>0.2</formula>
    </cfRule>
    <cfRule type="containsText" dxfId="8356" priority="20" operator="containsText" text="Extremo">
      <formula>NOT(ISERROR(SEARCH("Extremo",AX19)))</formula>
    </cfRule>
    <cfRule type="containsText" dxfId="8355" priority="21" operator="containsText" text="Alto">
      <formula>NOT(ISERROR(SEARCH("Alto",AX19)))</formula>
    </cfRule>
    <cfRule type="containsText" dxfId="8354" priority="22" operator="containsText" text="Bajo">
      <formula>NOT(ISERROR(SEARCH("Bajo",AX19)))</formula>
    </cfRule>
    <cfRule type="containsText" dxfId="8353" priority="23" operator="containsText" text="Catastrófico">
      <formula>NOT(ISERROR(SEARCH("Catastrófico",AX19)))</formula>
    </cfRule>
    <cfRule type="containsText" dxfId="8352" priority="24" operator="containsText" text="Mayor">
      <formula>NOT(ISERROR(SEARCH("Mayor",AX19)))</formula>
    </cfRule>
    <cfRule type="containsText" dxfId="8351" priority="25" operator="containsText" text="Moderado">
      <formula>NOT(ISERROR(SEARCH("Moderado",AX19)))</formula>
    </cfRule>
    <cfRule type="containsText" dxfId="8350" priority="26" operator="containsText" text="Menor">
      <formula>NOT(ISERROR(SEARCH("Menor",AX19)))</formula>
    </cfRule>
    <cfRule type="containsText" dxfId="8349" priority="27" operator="containsText" text="Leve">
      <formula>NOT(ISERROR(SEARCH("Leve",AX19)))</formula>
    </cfRule>
    <cfRule type="containsText" dxfId="8348" priority="28" operator="containsText" text="Muy a">
      <formula>NOT(ISERROR(SEARCH("Muy a",AX19)))</formula>
    </cfRule>
    <cfRule type="containsText" dxfId="8347" priority="29" operator="containsText" text="Muy b">
      <formula>NOT(ISERROR(SEARCH("Muy b",AX19)))</formula>
    </cfRule>
    <cfRule type="containsText" dxfId="8346" priority="30" operator="containsText" text="Baja">
      <formula>NOT(ISERROR(SEARCH("Baja",AX19)))</formula>
    </cfRule>
    <cfRule type="containsText" dxfId="8345" priority="31" operator="containsText" text="Media">
      <formula>NOT(ISERROR(SEARCH("Media",AX19)))</formula>
    </cfRule>
    <cfRule type="containsText" dxfId="8344" priority="32" operator="containsText" text="Alta">
      <formula>NOT(ISERROR(SEARCH("Alta",AX19)))</formula>
    </cfRule>
  </conditionalFormatting>
  <conditionalFormatting sqref="AU19:AV19">
    <cfRule type="cellIs" dxfId="8343" priority="8" operator="greaterThan">
      <formula>75%</formula>
    </cfRule>
    <cfRule type="cellIs" dxfId="8342" priority="9" operator="between">
      <formula>51%</formula>
      <formula>75%</formula>
    </cfRule>
    <cfRule type="cellIs" dxfId="8341" priority="10" operator="between">
      <formula>26%</formula>
      <formula>50%</formula>
    </cfRule>
    <cfRule type="cellIs" dxfId="8340" priority="11" operator="between">
      <formula>0%</formula>
      <formula>25%</formula>
    </cfRule>
    <cfRule type="containsText" dxfId="8339" priority="12" operator="containsText" text="BAJA">
      <formula>NOT(ISERROR(SEARCH("BAJA",AU19)))</formula>
    </cfRule>
    <cfRule type="containsText" dxfId="8338" priority="13" operator="containsText" text="MEDIA">
      <formula>NOT(ISERROR(SEARCH("MEDIA",AU19)))</formula>
    </cfRule>
    <cfRule type="containsText" dxfId="8337" priority="14" operator="containsText" text="ALTA">
      <formula>NOT(ISERROR(SEARCH("ALTA",AU19)))</formula>
    </cfRule>
  </conditionalFormatting>
  <conditionalFormatting sqref="AU20:AV20">
    <cfRule type="cellIs" dxfId="8336" priority="1" operator="greaterThan">
      <formula>75%</formula>
    </cfRule>
    <cfRule type="cellIs" dxfId="8335" priority="2" operator="between">
      <formula>51%</formula>
      <formula>75%</formula>
    </cfRule>
    <cfRule type="cellIs" dxfId="8334" priority="3" operator="between">
      <formula>26%</formula>
      <formula>50%</formula>
    </cfRule>
    <cfRule type="cellIs" dxfId="8333" priority="4" operator="between">
      <formula>0%</formula>
      <formula>25%</formula>
    </cfRule>
    <cfRule type="containsText" dxfId="8332" priority="5" operator="containsText" text="BAJA">
      <formula>NOT(ISERROR(SEARCH("BAJA",AU20)))</formula>
    </cfRule>
    <cfRule type="containsText" dxfId="8331" priority="6" operator="containsText" text="MEDIA">
      <formula>NOT(ISERROR(SEARCH("MEDIA",AU20)))</formula>
    </cfRule>
    <cfRule type="containsText" dxfId="8330" priority="7" operator="containsText" text="ALTA">
      <formula>NOT(ISERROR(SEARCH("ALTA",AU20)))</formula>
    </cfRule>
  </conditionalFormatting>
  <dataValidations count="5">
    <dataValidation type="list" allowBlank="1" showInputMessage="1" showErrorMessage="1" sqref="AJ4:AJ13 AJ15:AJ20">
      <formula1>"Confiable,No confiable"</formula1>
    </dataValidation>
    <dataValidation type="list" allowBlank="1" showInputMessage="1" showErrorMessage="1" sqref="AT4:AT13 AT15:AT20">
      <formula1>"Adecuado,Inadecuado"</formula1>
    </dataValidation>
    <dataValidation type="list" allowBlank="1" showInputMessage="1" showErrorMessage="1" sqref="AR4:AR13 AR15:AR20">
      <formula1>"Asignado,No Asignado"</formula1>
    </dataValidation>
    <dataValidation type="list" allowBlank="1" showInputMessage="1" showErrorMessage="1" sqref="AK4:AK13 A4 A6 AK15:AK20 A11:A16 A19">
      <formula1>"SI,NO"</formula1>
    </dataValidation>
    <dataValidation type="list" allowBlank="1" showInputMessage="1" showErrorMessage="1" sqref="AG4:AG2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Listas!$M$2:$M$14</xm:f>
          </x14:formula1>
          <xm:sqref>B6 B4 B11:B16 B19</xm:sqref>
        </x14:dataValidation>
        <x14:dataValidation type="list" allowBlank="1" showInputMessage="1" showErrorMessage="1">
          <x14:formula1>
            <xm:f>Listas!$B$2:$B$7</xm:f>
          </x14:formula1>
          <xm:sqref>D6 D4 D11:D16 D19</xm:sqref>
        </x14:dataValidation>
        <x14:dataValidation type="list" allowBlank="1" showInputMessage="1" showErrorMessage="1">
          <x14:formula1>
            <xm:f>Listas!$L$2:$L$5</xm:f>
          </x14:formula1>
          <xm:sqref>T4:T16 T19</xm:sqref>
        </x14:dataValidation>
        <x14:dataValidation type="list" allowBlank="1" showInputMessage="1" showErrorMessage="1">
          <x14:formula1>
            <xm:f>Listas!$K$2:$K$5</xm:f>
          </x14:formula1>
          <xm:sqref>S4</xm:sqref>
        </x14:dataValidation>
        <x14:dataValidation type="list" allowBlank="1" showInputMessage="1" showErrorMessage="1">
          <x14:formula1>
            <xm:f>Listas!$J$2:$J$6</xm:f>
          </x14:formula1>
          <xm:sqref>AX4:AX6 AX11:AX12 AX15:AX16 AX19</xm:sqref>
        </x14:dataValidation>
        <x14:dataValidation type="list" allowBlank="1" showInputMessage="1" showErrorMessage="1">
          <x14:formula1>
            <xm:f>Listas!$C$2:$C$8</xm:f>
          </x14:formula1>
          <xm:sqref>E6 E4 E11:E16 E19</xm:sqref>
        </x14:dataValidation>
        <x14:dataValidation type="list" allowBlank="1" showInputMessage="1" showErrorMessage="1">
          <x14:formula1>
            <xm:f>Listas!$G$2:$G$11</xm:f>
          </x14:formula1>
          <xm:sqref>C4 C6:C16 C19</xm:sqref>
        </x14:dataValidation>
        <x14:dataValidation type="list" allowBlank="1" showInputMessage="1" showErrorMessage="1">
          <x14:formula1>
            <xm:f>Listas!$N$2:$N$7</xm:f>
          </x14:formula1>
          <xm:sqref>M6 M11:M12 M4 M15:M16 M19</xm:sqref>
        </x14:dataValidation>
        <x14:dataValidation type="list" allowBlank="1" showInputMessage="1" showErrorMessage="1">
          <x14:formula1>
            <xm:f>Listas!$O$2:$O$7</xm:f>
          </x14:formula1>
          <xm:sqref>O6 O11:O12 O4 O15:O16 O19</xm:sqref>
        </x14:dataValidation>
        <x14:dataValidation type="list" allowBlank="1" showInputMessage="1" showErrorMessage="1">
          <x14:formula1>
            <xm:f>Listas!$P$2:$P$7</xm:f>
          </x14:formula1>
          <xm:sqref>Q6 Q11:Q12 Q4 Q15:Q16 Q19</xm:sqref>
        </x14:dataValidation>
        <x14:dataValidation type="list" allowBlank="1" showInputMessage="1" showErrorMessage="1">
          <x14:formula1>
            <xm:f>Listas!$I$2:$I$3</xm:f>
          </x14:formula1>
          <xm:sqref>AO4:AO18</xm:sqref>
        </x14:dataValidation>
        <x14:dataValidation type="list" allowBlank="1" showInputMessage="1" showErrorMessage="1">
          <x14:formula1>
            <xm:f>Listas!$H$2:$H$3</xm:f>
          </x14:formula1>
          <xm:sqref>AM4:AM18</xm:sqref>
        </x14:dataValidation>
        <x14:dataValidation type="list" allowBlank="1" showInputMessage="1" showErrorMessage="1">
          <x14:formula1>
            <xm:f>Listas!$F$2:$F$4</xm:f>
          </x14:formula1>
          <xm:sqref>AE4:AE18</xm:sqref>
        </x14:dataValidation>
        <x14:dataValidation type="list" allowBlank="1" showInputMessage="1" showErrorMessage="1">
          <x14:formula1>
            <xm:f>Listas!$Q$2:$Q$8</xm:f>
          </x14:formula1>
          <xm:sqref>J11:J12 J6 J4 J15:J16 J19</xm:sqref>
        </x14:dataValidation>
        <x14:dataValidation type="list" allowBlank="1" showInputMessage="1" showErrorMessage="1">
          <x14:formula1>
            <xm:f>Listas!$K$2:$K$6</xm:f>
          </x14:formula1>
          <xm:sqref>S6:S16 S19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14"/>
  <sheetViews>
    <sheetView zoomScale="70" zoomScaleNormal="70" workbookViewId="0">
      <pane ySplit="3" topLeftCell="A4" activePane="bottomLeft" state="frozen"/>
      <selection activeCell="G4" sqref="G4:G13"/>
      <selection pane="bottomLeft" activeCell="A4" sqref="A4:A5"/>
    </sheetView>
  </sheetViews>
  <sheetFormatPr baseColWidth="10" defaultColWidth="11.44140625" defaultRowHeight="14.4" x14ac:dyDescent="0.3"/>
  <cols>
    <col min="1" max="1" width="14.109375" style="1" customWidth="1"/>
    <col min="2" max="2" width="26" style="6" customWidth="1"/>
    <col min="3" max="3" width="31.441406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 style="2" customWidth="1"/>
    <col min="12" max="12" width="15.6640625" style="2" customWidth="1"/>
    <col min="13" max="13" width="20.33203125" style="2" customWidth="1"/>
    <col min="14" max="14" width="3.44140625" style="2" hidden="1" customWidth="1"/>
    <col min="15" max="15" width="18.33203125" style="2" customWidth="1"/>
    <col min="16" max="16" width="3.44140625" style="2" hidden="1" customWidth="1"/>
    <col min="17" max="17" width="18.109375" style="2" customWidth="1"/>
    <col min="18" max="18" width="3" style="2" hidden="1" customWidth="1"/>
    <col min="19" max="20" width="21.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38.88671875" style="2" customWidth="1"/>
    <col min="29" max="29" width="28" style="2" customWidth="1"/>
    <col min="30" max="30" width="86.332031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4.4414062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2" customWidth="1"/>
    <col min="49" max="49" width="13.6640625" style="2" customWidth="1"/>
    <col min="50" max="50" width="15.33203125" style="2" customWidth="1"/>
    <col min="51" max="51" width="2.33203125" style="5" customWidth="1"/>
    <col min="52" max="52" width="62.33203125" style="5" customWidth="1"/>
    <col min="53" max="53" width="17" style="4" customWidth="1"/>
    <col min="54" max="55" width="11.5546875" style="3" customWidth="1"/>
    <col min="56" max="56" width="21.88671875" style="2" customWidth="1"/>
    <col min="57" max="57" width="14.88671875" style="1" customWidth="1"/>
    <col min="58" max="58" width="46.109375" style="144" customWidth="1"/>
    <col min="59" max="59" width="14.88671875" style="1" customWidth="1"/>
    <col min="60" max="60" width="50.6640625" style="1" customWidth="1"/>
    <col min="61" max="61" width="14.88671875" style="1" customWidth="1"/>
    <col min="62" max="62" width="48.3320312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6.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3.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42"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124.2" customHeight="1" x14ac:dyDescent="0.3">
      <c r="A4" s="376" t="s">
        <v>191</v>
      </c>
      <c r="B4" s="355" t="s">
        <v>71</v>
      </c>
      <c r="C4" s="355" t="s">
        <v>55</v>
      </c>
      <c r="D4" s="355" t="s">
        <v>76</v>
      </c>
      <c r="E4" s="355" t="s">
        <v>77</v>
      </c>
      <c r="F4" s="370" t="s">
        <v>520</v>
      </c>
      <c r="G4" s="411" t="s">
        <v>1050</v>
      </c>
      <c r="H4" s="418" t="s">
        <v>522</v>
      </c>
      <c r="I4" s="370" t="s">
        <v>523</v>
      </c>
      <c r="J4" s="355" t="s">
        <v>48</v>
      </c>
      <c r="K4" s="355">
        <v>1</v>
      </c>
      <c r="L4" s="357">
        <f>IF(J4="Diaria",+(K4/360),IF(J4="Mensual",+(K4/12),IF(J4="Semanal",+(K4/52),IF(J4="Bimestral",+(K4/6),IF(J4="Trimestral",+(K4/4),IF(J4="Semestral",+(K4/2),IF(J4="Anual",+(K4/1),"")))))))</f>
        <v>1.9230769230769232E-2</v>
      </c>
      <c r="M4" s="355" t="s">
        <v>29</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5" t="s">
        <v>46</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58</v>
      </c>
      <c r="U4" s="356">
        <f>+MAX(N4,P4,R4)</f>
        <v>0.4</v>
      </c>
      <c r="V4" s="369" t="str">
        <f>IF(L4&lt;=20%,"Muy baja",IF(L4&lt;=40%,"Baja",IF(L4&lt;=60%,"Media",IF(L4&lt;=80%,"Alta",IF(L4&lt;=100%,"Muy alta",IF(L4&gt;=100%,"Muy alta",""))))))</f>
        <v>Muy baja</v>
      </c>
      <c r="W4" s="367">
        <f>+IFERROR(VLOOKUP(V4,Fórmula!$F$1:$G$6,2,FALSE),"")</f>
        <v>0.2</v>
      </c>
      <c r="X4" s="369" t="str">
        <f>IF(U4=20%,"Leve",IF(U4=40%,"Menor",IF(U4=60%,"Moderado",IF(U4=80%,"Mayor",IF(U4=100%,"Catastrófico","")))))</f>
        <v>Menor</v>
      </c>
      <c r="Y4" s="367">
        <f>+IFERROR(VLOOKUP(X4,Fórmula!$H$1:$I$6,2,FALSE),"")</f>
        <v>0.4</v>
      </c>
      <c r="Z4" s="356" t="s">
        <v>53</v>
      </c>
      <c r="AA4" s="367">
        <f>IF(Z4="Bajo",25%,IF(Z4="Moderado",50%,IF(Z4="Alto",75%,IF(Z4="Extremo",100%,""))))</f>
        <v>0.5</v>
      </c>
      <c r="AB4" s="368" t="s">
        <v>524</v>
      </c>
      <c r="AC4" s="71" t="s">
        <v>525</v>
      </c>
      <c r="AD4" s="71" t="s">
        <v>526</v>
      </c>
      <c r="AE4" s="71" t="s">
        <v>54</v>
      </c>
      <c r="AF4" s="41">
        <f>IF(AE4="Preventivo",25%,IF(AE4="Detectivo",15%,IF(AE4="Correctivo",10%,"")))</f>
        <v>0.25</v>
      </c>
      <c r="AG4" s="231" t="s">
        <v>199</v>
      </c>
      <c r="AH4" s="41">
        <f>IF(AG4="Manual",15%,IF(AG4="Automático",25%,""))</f>
        <v>0.15</v>
      </c>
      <c r="AI4" s="41">
        <f>+AH4+AF4</f>
        <v>0.4</v>
      </c>
      <c r="AJ4" s="231" t="s">
        <v>200</v>
      </c>
      <c r="AK4" s="224" t="s">
        <v>191</v>
      </c>
      <c r="AL4" s="71" t="s">
        <v>527</v>
      </c>
      <c r="AM4" s="224" t="s">
        <v>23</v>
      </c>
      <c r="AN4" s="231" t="s">
        <v>528</v>
      </c>
      <c r="AO4" s="231" t="s">
        <v>24</v>
      </c>
      <c r="AP4" s="231" t="s">
        <v>48</v>
      </c>
      <c r="AQ4" s="231" t="s">
        <v>529</v>
      </c>
      <c r="AR4" s="231" t="s">
        <v>204</v>
      </c>
      <c r="AS4" s="231" t="s">
        <v>530</v>
      </c>
      <c r="AT4" s="231" t="s">
        <v>206</v>
      </c>
      <c r="AU4" s="231">
        <f>+AA4*AI4</f>
        <v>0.2</v>
      </c>
      <c r="AV4" s="42">
        <f>+AA4-AU4</f>
        <v>0.3</v>
      </c>
      <c r="AW4" s="356" t="str">
        <f>+IF(C4="Corrupción","Moderado",IF(AV5&lt;=25%,"Bajo",IF(AV5&lt;=50%,"Moderado",IF(AV5&lt;=75%,"Alto",IF(AV5&gt;75%,"Extremo","")))))</f>
        <v>Moderado</v>
      </c>
      <c r="AX4" s="356" t="s">
        <v>41</v>
      </c>
      <c r="AY4" s="120">
        <v>1</v>
      </c>
      <c r="AZ4" s="301" t="s">
        <v>531</v>
      </c>
      <c r="BA4" s="224" t="s">
        <v>532</v>
      </c>
      <c r="BB4" s="50">
        <v>44401</v>
      </c>
      <c r="BC4" s="46">
        <v>44500</v>
      </c>
      <c r="BD4" s="45" t="s">
        <v>533</v>
      </c>
      <c r="BE4" s="256">
        <v>44439</v>
      </c>
      <c r="BF4" s="263" t="s">
        <v>534</v>
      </c>
      <c r="BG4" s="44">
        <v>44500</v>
      </c>
      <c r="BH4" s="263" t="s">
        <v>534</v>
      </c>
      <c r="BI4" s="44">
        <v>44561</v>
      </c>
      <c r="BJ4" s="287"/>
    </row>
    <row r="5" spans="1:62" ht="211.5" customHeight="1" x14ac:dyDescent="0.3">
      <c r="A5" s="376"/>
      <c r="B5" s="355"/>
      <c r="C5" s="355"/>
      <c r="D5" s="355"/>
      <c r="E5" s="355"/>
      <c r="F5" s="370"/>
      <c r="G5" s="411"/>
      <c r="H5" s="418"/>
      <c r="I5" s="370"/>
      <c r="J5" s="355"/>
      <c r="K5" s="355"/>
      <c r="L5" s="357"/>
      <c r="M5" s="355"/>
      <c r="N5" s="355"/>
      <c r="O5" s="355"/>
      <c r="P5" s="355"/>
      <c r="Q5" s="355"/>
      <c r="R5" s="355"/>
      <c r="S5" s="356"/>
      <c r="T5" s="356"/>
      <c r="U5" s="356"/>
      <c r="V5" s="369"/>
      <c r="W5" s="367"/>
      <c r="X5" s="369"/>
      <c r="Y5" s="367"/>
      <c r="Z5" s="356"/>
      <c r="AA5" s="367"/>
      <c r="AB5" s="368"/>
      <c r="AC5" s="71" t="s">
        <v>535</v>
      </c>
      <c r="AD5" s="71" t="s">
        <v>536</v>
      </c>
      <c r="AE5" s="71" t="s">
        <v>54</v>
      </c>
      <c r="AF5" s="41">
        <f>IF(AE5="Preventivo",25%,IF(AE5="Detectivo",15%,IF(AE5="Correctivo",10%,"")))</f>
        <v>0.25</v>
      </c>
      <c r="AG5" s="231" t="s">
        <v>199</v>
      </c>
      <c r="AH5" s="41">
        <f t="shared" ref="AH5:AH9" si="0">IF(AG5="Manual",15%,IF(AG5="Automático",25%,""))</f>
        <v>0.15</v>
      </c>
      <c r="AI5" s="41">
        <f t="shared" ref="AI5" si="1">+AH5+AF5</f>
        <v>0.4</v>
      </c>
      <c r="AJ5" s="231" t="s">
        <v>200</v>
      </c>
      <c r="AK5" s="224" t="s">
        <v>191</v>
      </c>
      <c r="AL5" s="71" t="s">
        <v>527</v>
      </c>
      <c r="AM5" s="224" t="s">
        <v>23</v>
      </c>
      <c r="AN5" s="231" t="s">
        <v>528</v>
      </c>
      <c r="AO5" s="231" t="s">
        <v>24</v>
      </c>
      <c r="AP5" s="231" t="s">
        <v>48</v>
      </c>
      <c r="AQ5" s="231" t="s">
        <v>537</v>
      </c>
      <c r="AR5" s="231" t="s">
        <v>204</v>
      </c>
      <c r="AS5" s="231" t="s">
        <v>538</v>
      </c>
      <c r="AT5" s="231" t="s">
        <v>206</v>
      </c>
      <c r="AU5" s="231">
        <f>+AV4*AI5</f>
        <v>0.12</v>
      </c>
      <c r="AV5" s="42">
        <f>+AV4-AU5</f>
        <v>0.18</v>
      </c>
      <c r="AW5" s="356"/>
      <c r="AX5" s="356"/>
      <c r="AY5" s="242">
        <v>2</v>
      </c>
      <c r="AZ5" s="302" t="s">
        <v>539</v>
      </c>
      <c r="BA5" s="224" t="s">
        <v>148</v>
      </c>
      <c r="BB5" s="50">
        <v>44409</v>
      </c>
      <c r="BC5" s="50">
        <v>44499</v>
      </c>
      <c r="BD5" s="246" t="s">
        <v>540</v>
      </c>
      <c r="BE5" s="256">
        <v>44439</v>
      </c>
      <c r="BF5" s="258" t="s">
        <v>541</v>
      </c>
      <c r="BG5" s="44">
        <v>44500</v>
      </c>
      <c r="BH5" s="13"/>
      <c r="BI5" s="44">
        <v>44561</v>
      </c>
      <c r="BJ5" s="287"/>
    </row>
    <row r="6" spans="1:62" ht="182.25" customHeight="1" x14ac:dyDescent="0.3">
      <c r="A6" s="376" t="s">
        <v>191</v>
      </c>
      <c r="B6" s="355" t="s">
        <v>71</v>
      </c>
      <c r="C6" s="355" t="s">
        <v>89</v>
      </c>
      <c r="D6" s="355" t="s">
        <v>17</v>
      </c>
      <c r="E6" s="355" t="s">
        <v>93</v>
      </c>
      <c r="F6" s="370" t="s">
        <v>542</v>
      </c>
      <c r="G6" s="411" t="s">
        <v>699</v>
      </c>
      <c r="H6" s="355" t="s">
        <v>543</v>
      </c>
      <c r="I6" s="370" t="s">
        <v>544</v>
      </c>
      <c r="J6" s="355" t="s">
        <v>48</v>
      </c>
      <c r="K6" s="355">
        <v>15</v>
      </c>
      <c r="L6" s="357">
        <f>IF(J6="Diaria",+(K6/360),IF(J6="Mensual",+(K6/12),IF(J4="Semanal",+(K6/52),IF(J6="Bimestral",+(K6/6),IF(J6="Trimestral",+(K6/4),IF(J6="Semestral",+(K6/2),IF(J6="Anual",+(K6/1),"")))))))</f>
        <v>0.28846153846153844</v>
      </c>
      <c r="M6" s="355" t="s">
        <v>60</v>
      </c>
      <c r="N6" s="355">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0.6</v>
      </c>
      <c r="O6" s="355" t="s">
        <v>46</v>
      </c>
      <c r="P6" s="355">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355" t="s">
        <v>70</v>
      </c>
      <c r="R6" s="355">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56" t="s">
        <v>57</v>
      </c>
      <c r="T6" s="356" t="s">
        <v>70</v>
      </c>
      <c r="U6" s="356">
        <f>+MAX(N6,P6,R6)</f>
        <v>0.6</v>
      </c>
      <c r="V6" s="369" t="str">
        <f>IF(L6&lt;=20%,"Muy baja",IF(L6&lt;=40%,"Baja",IF(L6&lt;=60%,"Media",IF(L6&lt;=80%,"Alta",IF(L6&lt;=100%,"Muy alta",IF(L6&gt;=100%,"Muy alta",""))))))</f>
        <v>Baja</v>
      </c>
      <c r="W6" s="367">
        <f>+IFERROR(VLOOKUP(V6,Fórmula!$F$1:$G$6,2,FALSE),"")</f>
        <v>0.4</v>
      </c>
      <c r="X6" s="369" t="str">
        <f>IF(U6=20%,"Leve",IF(U6=40%,"Menor",IF(U6=60%,"Moderado",IF(U6=80%,"Mayor",IF(U6=100%,"Catastrófico","")))))</f>
        <v>Moderado</v>
      </c>
      <c r="Y6" s="367">
        <f>+IFERROR(VLOOKUP(X6,Fórmula!$H$1:$I$6,2,FALSE),"")</f>
        <v>0.6</v>
      </c>
      <c r="Z6" s="356" t="str">
        <f>+IFERROR(VLOOKUP(V6&amp;X6,Fórmula!$C$2:$D$26,2,FALSE),"")</f>
        <v>Moderado</v>
      </c>
      <c r="AA6" s="367">
        <f>IF(Z6="Bajo",25%,IF(Z6="Moderado",50%,IF(Z6="Alto",75%,IF(Z6="Extremo",100%,""))))</f>
        <v>0.5</v>
      </c>
      <c r="AB6" s="417" t="s">
        <v>1597</v>
      </c>
      <c r="AC6" s="71" t="s">
        <v>545</v>
      </c>
      <c r="AD6" s="71" t="s">
        <v>546</v>
      </c>
      <c r="AE6" s="71" t="s">
        <v>54</v>
      </c>
      <c r="AF6" s="41">
        <f>IF(AE6="Preventivo",25%,IF(AE6="Detectivo",15%,IF(AE6="Correctivo",10%,"")))</f>
        <v>0.25</v>
      </c>
      <c r="AG6" s="231" t="s">
        <v>199</v>
      </c>
      <c r="AH6" s="41">
        <f t="shared" si="0"/>
        <v>0.15</v>
      </c>
      <c r="AI6" s="41">
        <f t="shared" ref="AI6:AI20" si="2">+AH6+AF6</f>
        <v>0.4</v>
      </c>
      <c r="AJ6" s="231" t="s">
        <v>200</v>
      </c>
      <c r="AK6" s="224" t="s">
        <v>240</v>
      </c>
      <c r="AL6" s="71"/>
      <c r="AM6" s="224" t="s">
        <v>23</v>
      </c>
      <c r="AN6" s="231" t="s">
        <v>547</v>
      </c>
      <c r="AO6" s="231" t="s">
        <v>24</v>
      </c>
      <c r="AP6" s="231" t="s">
        <v>96</v>
      </c>
      <c r="AQ6" s="231" t="s">
        <v>548</v>
      </c>
      <c r="AR6" s="231" t="s">
        <v>204</v>
      </c>
      <c r="AS6" s="231" t="s">
        <v>339</v>
      </c>
      <c r="AT6" s="231" t="s">
        <v>206</v>
      </c>
      <c r="AU6" s="231">
        <f>+AI6*AA6</f>
        <v>0.2</v>
      </c>
      <c r="AV6" s="42">
        <f>+AA6-AU6</f>
        <v>0.3</v>
      </c>
      <c r="AW6" s="356" t="str">
        <f>+IF(C6="Corrupción","Moderado",IF(AV10&lt;=25%,"Bajo",IF(AV10&lt;=50%,"Moderado",IF(AV10&lt;=75%,"Alto",IF(AV10&gt;75%,"Extremo","")))))</f>
        <v>Bajo</v>
      </c>
      <c r="AX6" s="356" t="s">
        <v>41</v>
      </c>
      <c r="AY6" s="120">
        <v>1</v>
      </c>
      <c r="AZ6" s="43" t="s">
        <v>549</v>
      </c>
      <c r="BA6" s="246" t="s">
        <v>550</v>
      </c>
      <c r="BB6" s="50">
        <v>44440</v>
      </c>
      <c r="BC6" s="50">
        <v>44545</v>
      </c>
      <c r="BD6" s="246" t="s">
        <v>551</v>
      </c>
      <c r="BE6" s="256">
        <v>44439</v>
      </c>
      <c r="BF6" s="258" t="s">
        <v>552</v>
      </c>
      <c r="BG6" s="44">
        <v>44500</v>
      </c>
      <c r="BH6" s="280" t="s">
        <v>239</v>
      </c>
      <c r="BI6" s="44">
        <v>44561</v>
      </c>
      <c r="BJ6" s="287"/>
    </row>
    <row r="7" spans="1:62" ht="87.6" customHeight="1" x14ac:dyDescent="0.3">
      <c r="A7" s="376"/>
      <c r="B7" s="355"/>
      <c r="C7" s="355"/>
      <c r="D7" s="355"/>
      <c r="E7" s="355"/>
      <c r="F7" s="370"/>
      <c r="G7" s="411"/>
      <c r="H7" s="355"/>
      <c r="I7" s="370"/>
      <c r="J7" s="355"/>
      <c r="K7" s="355"/>
      <c r="L7" s="357"/>
      <c r="M7" s="355"/>
      <c r="N7" s="355"/>
      <c r="O7" s="355"/>
      <c r="P7" s="355"/>
      <c r="Q7" s="355"/>
      <c r="R7" s="355"/>
      <c r="S7" s="356"/>
      <c r="T7" s="356"/>
      <c r="U7" s="356"/>
      <c r="V7" s="369"/>
      <c r="W7" s="367"/>
      <c r="X7" s="369"/>
      <c r="Y7" s="367"/>
      <c r="Z7" s="356"/>
      <c r="AA7" s="367"/>
      <c r="AB7" s="417"/>
      <c r="AC7" s="71" t="s">
        <v>553</v>
      </c>
      <c r="AD7" s="71" t="s">
        <v>554</v>
      </c>
      <c r="AE7" s="71" t="s">
        <v>54</v>
      </c>
      <c r="AF7" s="41">
        <f t="shared" ref="AF7:AF9" si="3">IF(AE7="Preventivo",25%,IF(AE7="Detectivo",15%,IF(AE7="Correctivo",10%,"")))</f>
        <v>0.25</v>
      </c>
      <c r="AG7" s="231" t="s">
        <v>199</v>
      </c>
      <c r="AH7" s="41">
        <f t="shared" si="0"/>
        <v>0.15</v>
      </c>
      <c r="AI7" s="41">
        <f t="shared" si="2"/>
        <v>0.4</v>
      </c>
      <c r="AJ7" s="231" t="s">
        <v>200</v>
      </c>
      <c r="AK7" s="224" t="s">
        <v>191</v>
      </c>
      <c r="AL7" s="51" t="s">
        <v>555</v>
      </c>
      <c r="AM7" s="224" t="s">
        <v>23</v>
      </c>
      <c r="AN7" s="231" t="s">
        <v>547</v>
      </c>
      <c r="AO7" s="231" t="s">
        <v>24</v>
      </c>
      <c r="AP7" s="231" t="s">
        <v>63</v>
      </c>
      <c r="AQ7" s="231" t="s">
        <v>556</v>
      </c>
      <c r="AR7" s="231" t="s">
        <v>204</v>
      </c>
      <c r="AS7" s="231" t="s">
        <v>557</v>
      </c>
      <c r="AT7" s="231" t="s">
        <v>206</v>
      </c>
      <c r="AU7" s="231">
        <f>+AV6*AI7</f>
        <v>0.12</v>
      </c>
      <c r="AV7" s="42">
        <f>+AV6-AU7</f>
        <v>0.18</v>
      </c>
      <c r="AW7" s="356"/>
      <c r="AX7" s="356"/>
      <c r="AY7" s="242">
        <v>2</v>
      </c>
      <c r="AZ7" s="43" t="s">
        <v>558</v>
      </c>
      <c r="BA7" s="246" t="s">
        <v>559</v>
      </c>
      <c r="BB7" s="40">
        <v>44440</v>
      </c>
      <c r="BC7" s="40">
        <v>44499</v>
      </c>
      <c r="BD7" s="246" t="s">
        <v>560</v>
      </c>
      <c r="BE7" s="256">
        <v>44439</v>
      </c>
      <c r="BF7" s="258" t="s">
        <v>561</v>
      </c>
      <c r="BG7" s="44">
        <v>44500</v>
      </c>
      <c r="BH7" s="258" t="s">
        <v>561</v>
      </c>
      <c r="BI7" s="44">
        <v>44561</v>
      </c>
      <c r="BJ7" s="287"/>
    </row>
    <row r="8" spans="1:62" ht="84" customHeight="1" x14ac:dyDescent="0.3">
      <c r="A8" s="376"/>
      <c r="B8" s="355"/>
      <c r="C8" s="355"/>
      <c r="D8" s="355"/>
      <c r="E8" s="355"/>
      <c r="F8" s="370"/>
      <c r="G8" s="411"/>
      <c r="H8" s="355"/>
      <c r="I8" s="370"/>
      <c r="J8" s="355"/>
      <c r="K8" s="355"/>
      <c r="L8" s="357"/>
      <c r="M8" s="355"/>
      <c r="N8" s="355"/>
      <c r="O8" s="355"/>
      <c r="P8" s="355"/>
      <c r="Q8" s="355"/>
      <c r="R8" s="355"/>
      <c r="S8" s="356"/>
      <c r="T8" s="356"/>
      <c r="U8" s="356"/>
      <c r="V8" s="369"/>
      <c r="W8" s="367"/>
      <c r="X8" s="369"/>
      <c r="Y8" s="367"/>
      <c r="Z8" s="356"/>
      <c r="AA8" s="367"/>
      <c r="AB8" s="417"/>
      <c r="AC8" s="52" t="s">
        <v>562</v>
      </c>
      <c r="AD8" s="71" t="s">
        <v>563</v>
      </c>
      <c r="AE8" s="71" t="s">
        <v>54</v>
      </c>
      <c r="AF8" s="41">
        <f t="shared" si="3"/>
        <v>0.25</v>
      </c>
      <c r="AG8" s="231" t="s">
        <v>199</v>
      </c>
      <c r="AH8" s="41">
        <f t="shared" si="0"/>
        <v>0.15</v>
      </c>
      <c r="AI8" s="41">
        <f t="shared" si="2"/>
        <v>0.4</v>
      </c>
      <c r="AJ8" s="231" t="s">
        <v>200</v>
      </c>
      <c r="AK8" s="224" t="s">
        <v>191</v>
      </c>
      <c r="AL8" s="51" t="s">
        <v>564</v>
      </c>
      <c r="AM8" s="224" t="s">
        <v>23</v>
      </c>
      <c r="AN8" s="231" t="s">
        <v>565</v>
      </c>
      <c r="AO8" s="231" t="s">
        <v>24</v>
      </c>
      <c r="AP8" s="231" t="s">
        <v>96</v>
      </c>
      <c r="AQ8" s="231" t="s">
        <v>566</v>
      </c>
      <c r="AR8" s="231" t="s">
        <v>204</v>
      </c>
      <c r="AS8" s="231" t="s">
        <v>567</v>
      </c>
      <c r="AT8" s="231" t="s">
        <v>206</v>
      </c>
      <c r="AU8" s="231">
        <f>+AV7*AI8</f>
        <v>7.1999999999999995E-2</v>
      </c>
      <c r="AV8" s="42">
        <f>+AV7-AU8</f>
        <v>0.108</v>
      </c>
      <c r="AW8" s="356"/>
      <c r="AX8" s="356"/>
      <c r="AY8" s="242">
        <v>3</v>
      </c>
      <c r="AZ8" s="145"/>
      <c r="BA8" s="246" t="str">
        <f t="shared" ref="BA8:BA9" si="4">+AS8</f>
        <v>Gerente General
Subgerente General</v>
      </c>
      <c r="BB8" s="40">
        <v>44197</v>
      </c>
      <c r="BC8" s="40">
        <v>44561</v>
      </c>
      <c r="BD8" s="246" t="str">
        <f>+AQ8</f>
        <v>Plan de premios aprobado</v>
      </c>
      <c r="BE8" s="256">
        <v>44439</v>
      </c>
      <c r="BF8" s="258"/>
      <c r="BG8" s="44">
        <v>44500</v>
      </c>
      <c r="BH8" s="13"/>
      <c r="BI8" s="44">
        <v>44561</v>
      </c>
      <c r="BJ8" s="287"/>
    </row>
    <row r="9" spans="1:62" ht="76.95" customHeight="1" x14ac:dyDescent="0.3">
      <c r="A9" s="376"/>
      <c r="B9" s="355"/>
      <c r="C9" s="355"/>
      <c r="D9" s="355"/>
      <c r="E9" s="355"/>
      <c r="F9" s="370"/>
      <c r="G9" s="411"/>
      <c r="H9" s="355"/>
      <c r="I9" s="370"/>
      <c r="J9" s="355"/>
      <c r="K9" s="355"/>
      <c r="L9" s="357"/>
      <c r="M9" s="355"/>
      <c r="N9" s="355"/>
      <c r="O9" s="355"/>
      <c r="P9" s="355"/>
      <c r="Q9" s="355"/>
      <c r="R9" s="355"/>
      <c r="S9" s="356"/>
      <c r="T9" s="356"/>
      <c r="U9" s="356"/>
      <c r="V9" s="369"/>
      <c r="W9" s="367"/>
      <c r="X9" s="369"/>
      <c r="Y9" s="367"/>
      <c r="Z9" s="356"/>
      <c r="AA9" s="367"/>
      <c r="AB9" s="417"/>
      <c r="AC9" s="71" t="s">
        <v>568</v>
      </c>
      <c r="AD9" s="52" t="s">
        <v>569</v>
      </c>
      <c r="AE9" s="71" t="s">
        <v>37</v>
      </c>
      <c r="AF9" s="41">
        <f t="shared" si="3"/>
        <v>0.15</v>
      </c>
      <c r="AG9" s="231" t="s">
        <v>199</v>
      </c>
      <c r="AH9" s="41">
        <f t="shared" si="0"/>
        <v>0.15</v>
      </c>
      <c r="AI9" s="41">
        <f t="shared" si="2"/>
        <v>0.3</v>
      </c>
      <c r="AJ9" s="231" t="s">
        <v>200</v>
      </c>
      <c r="AK9" s="224" t="s">
        <v>191</v>
      </c>
      <c r="AL9" s="51" t="s">
        <v>570</v>
      </c>
      <c r="AM9" s="224" t="s">
        <v>23</v>
      </c>
      <c r="AN9" s="231" t="s">
        <v>547</v>
      </c>
      <c r="AO9" s="231" t="s">
        <v>24</v>
      </c>
      <c r="AP9" s="231" t="s">
        <v>48</v>
      </c>
      <c r="AQ9" s="231" t="s">
        <v>571</v>
      </c>
      <c r="AR9" s="231" t="s">
        <v>204</v>
      </c>
      <c r="AS9" s="231" t="s">
        <v>572</v>
      </c>
      <c r="AT9" s="231" t="s">
        <v>206</v>
      </c>
      <c r="AU9" s="231">
        <f>+AV8*AI9</f>
        <v>3.2399999999999998E-2</v>
      </c>
      <c r="AV9" s="42">
        <f>+AV8-AU9</f>
        <v>7.5600000000000001E-2</v>
      </c>
      <c r="AW9" s="356"/>
      <c r="AX9" s="356"/>
      <c r="AY9" s="242">
        <v>4</v>
      </c>
      <c r="AZ9" s="145"/>
      <c r="BA9" s="246" t="str">
        <f t="shared" si="4"/>
        <v>Subgerente
Jefe Unidad Loterìas</v>
      </c>
      <c r="BB9" s="40">
        <v>44197</v>
      </c>
      <c r="BC9" s="40">
        <v>44561</v>
      </c>
      <c r="BD9" s="246" t="str">
        <f>+AQ9</f>
        <v>Reporte semanal de ventas
cuadro de mando</v>
      </c>
      <c r="BE9" s="256">
        <v>44439</v>
      </c>
      <c r="BF9" s="258" t="s">
        <v>573</v>
      </c>
      <c r="BG9" s="44">
        <v>44500</v>
      </c>
      <c r="BH9" s="258" t="s">
        <v>573</v>
      </c>
      <c r="BI9" s="44">
        <v>44561</v>
      </c>
      <c r="BJ9" s="287"/>
    </row>
    <row r="10" spans="1:62" ht="83.4" customHeight="1" x14ac:dyDescent="0.3">
      <c r="A10" s="376"/>
      <c r="B10" s="355"/>
      <c r="C10" s="355"/>
      <c r="D10" s="355"/>
      <c r="E10" s="355"/>
      <c r="F10" s="370"/>
      <c r="G10" s="411"/>
      <c r="H10" s="355"/>
      <c r="I10" s="370"/>
      <c r="J10" s="355"/>
      <c r="K10" s="355"/>
      <c r="L10" s="357"/>
      <c r="M10" s="355"/>
      <c r="N10" s="355"/>
      <c r="O10" s="355"/>
      <c r="P10" s="355"/>
      <c r="Q10" s="355"/>
      <c r="R10" s="355"/>
      <c r="S10" s="356"/>
      <c r="T10" s="356"/>
      <c r="U10" s="356"/>
      <c r="V10" s="369"/>
      <c r="W10" s="367"/>
      <c r="X10" s="369"/>
      <c r="Y10" s="367"/>
      <c r="Z10" s="356"/>
      <c r="AA10" s="367"/>
      <c r="AB10" s="417"/>
      <c r="AC10" s="71" t="s">
        <v>574</v>
      </c>
      <c r="AD10" s="71" t="s">
        <v>575</v>
      </c>
      <c r="AE10" s="71" t="s">
        <v>54</v>
      </c>
      <c r="AF10" s="41">
        <f>IF(AE10="Preventivo",25%,IF(AE10="Detectivo",15%,IF(AE10="Correctivo",10%,"")))</f>
        <v>0.25</v>
      </c>
      <c r="AG10" s="231" t="s">
        <v>199</v>
      </c>
      <c r="AH10" s="41">
        <f>IF(AG10="Manual",15%,IF(AG10="Automático",25%,""))</f>
        <v>0.15</v>
      </c>
      <c r="AI10" s="41">
        <f t="shared" si="2"/>
        <v>0.4</v>
      </c>
      <c r="AJ10" s="231" t="s">
        <v>576</v>
      </c>
      <c r="AK10" s="224" t="s">
        <v>240</v>
      </c>
      <c r="AL10" s="71"/>
      <c r="AM10" s="224" t="s">
        <v>39</v>
      </c>
      <c r="AN10" s="231"/>
      <c r="AO10" s="231" t="s">
        <v>40</v>
      </c>
      <c r="AP10" s="231"/>
      <c r="AQ10" s="231"/>
      <c r="AR10" s="231" t="s">
        <v>577</v>
      </c>
      <c r="AS10" s="244" t="s">
        <v>578</v>
      </c>
      <c r="AT10" s="231" t="s">
        <v>206</v>
      </c>
      <c r="AU10" s="231">
        <f>+AV9*AI10</f>
        <v>3.0240000000000003E-2</v>
      </c>
      <c r="AV10" s="42">
        <f>+AV9-AU10</f>
        <v>4.5359999999999998E-2</v>
      </c>
      <c r="AW10" s="356"/>
      <c r="AX10" s="356"/>
      <c r="AY10" s="242">
        <v>5</v>
      </c>
      <c r="AZ10" s="43" t="s">
        <v>579</v>
      </c>
      <c r="BA10" s="246" t="s">
        <v>578</v>
      </c>
      <c r="BB10" s="40">
        <v>44197</v>
      </c>
      <c r="BC10" s="40">
        <v>44561</v>
      </c>
      <c r="BD10" s="246" t="s">
        <v>580</v>
      </c>
      <c r="BE10" s="256">
        <v>44439</v>
      </c>
      <c r="BF10" s="258"/>
      <c r="BG10" s="44">
        <v>44500</v>
      </c>
      <c r="BH10" s="13"/>
      <c r="BI10" s="44">
        <v>44561</v>
      </c>
      <c r="BJ10" s="287"/>
    </row>
    <row r="11" spans="1:62" ht="222" customHeight="1" x14ac:dyDescent="0.3">
      <c r="A11" s="376" t="s">
        <v>240</v>
      </c>
      <c r="B11" s="355" t="s">
        <v>71</v>
      </c>
      <c r="C11" s="355" t="s">
        <v>104</v>
      </c>
      <c r="D11" s="355" t="s">
        <v>76</v>
      </c>
      <c r="E11" s="355" t="s">
        <v>77</v>
      </c>
      <c r="F11" s="370" t="s">
        <v>581</v>
      </c>
      <c r="G11" s="411" t="s">
        <v>582</v>
      </c>
      <c r="H11" s="355" t="s">
        <v>583</v>
      </c>
      <c r="I11" s="370" t="s">
        <v>584</v>
      </c>
      <c r="J11" s="355" t="s">
        <v>48</v>
      </c>
      <c r="K11" s="355">
        <v>20</v>
      </c>
      <c r="L11" s="357">
        <v>0.1</v>
      </c>
      <c r="M11" s="355" t="s">
        <v>29</v>
      </c>
      <c r="N11" s="355">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55" t="s">
        <v>374</v>
      </c>
      <c r="P11" s="355">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0.8</v>
      </c>
      <c r="Q11" s="355" t="s">
        <v>70</v>
      </c>
      <c r="R11" s="355">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56" t="s">
        <v>69</v>
      </c>
      <c r="T11" s="356" t="s">
        <v>58</v>
      </c>
      <c r="U11" s="356">
        <f>+MAX(N11,P11,R11)</f>
        <v>0.8</v>
      </c>
      <c r="V11" s="369" t="str">
        <f>IF(L11&lt;=20%,"Muy baja",IF(L11&lt;=40%,"Baja",IF(L11&lt;=60%,"Media",IF(L11&lt;=80%,"Alta",IF(L11&lt;=100%,"Muy alta",IF(L11&gt;=100%,"Muy alta",""))))))</f>
        <v>Muy baja</v>
      </c>
      <c r="W11" s="367">
        <f>+IFERROR(VLOOKUP(V11,Fórmula!$F$1:$G$6,2,FALSE),"")</f>
        <v>0.2</v>
      </c>
      <c r="X11" s="369" t="str">
        <f>IF(U11=20%,"Leve",IF(U11=40%,"Menor",IF(U11=60%,"Moderado",IF(U11=80%,"Mayor",IF(U11=100%,"Catastrófico","")))))</f>
        <v>Mayor</v>
      </c>
      <c r="Y11" s="367">
        <f>+IFERROR(VLOOKUP(X11,Fórmula!$H$1:$I$6,2,FALSE),"")</f>
        <v>0.8</v>
      </c>
      <c r="Z11" s="356" t="str">
        <f>+IFERROR(VLOOKUP(V11&amp;X11,Fórmula!$C$2:$D$26,2,FALSE),"")</f>
        <v>Alto</v>
      </c>
      <c r="AA11" s="367">
        <f>IF(Z11="Bajo",25%,IF(Z11="Moderado",50%,IF(Z11="Alto",75%,IF(Z11="Extremo",100%,""))))</f>
        <v>0.75</v>
      </c>
      <c r="AB11" s="368" t="s">
        <v>585</v>
      </c>
      <c r="AC11" s="71" t="s">
        <v>586</v>
      </c>
      <c r="AD11" s="71" t="s">
        <v>587</v>
      </c>
      <c r="AE11" s="71" t="s">
        <v>54</v>
      </c>
      <c r="AF11" s="41">
        <f>IF(AE11="Preventivo",25%,IF(AE11="Detectivo",15%,IF(AE11="Correctivo",10%,"")))</f>
        <v>0.25</v>
      </c>
      <c r="AG11" s="231" t="s">
        <v>199</v>
      </c>
      <c r="AH11" s="41">
        <f t="shared" ref="AH11:AH14" si="5">IF(AG11="Manual",15%,IF(AG11="Automático",25%,""))</f>
        <v>0.15</v>
      </c>
      <c r="AI11" s="41">
        <f t="shared" si="2"/>
        <v>0.4</v>
      </c>
      <c r="AJ11" s="231" t="s">
        <v>200</v>
      </c>
      <c r="AK11" s="224" t="s">
        <v>191</v>
      </c>
      <c r="AL11" s="263" t="s">
        <v>588</v>
      </c>
      <c r="AM11" s="224" t="s">
        <v>23</v>
      </c>
      <c r="AN11" s="231" t="s">
        <v>589</v>
      </c>
      <c r="AO11" s="231" t="s">
        <v>24</v>
      </c>
      <c r="AP11" s="231" t="s">
        <v>48</v>
      </c>
      <c r="AQ11" s="231" t="s">
        <v>590</v>
      </c>
      <c r="AR11" s="231" t="s">
        <v>204</v>
      </c>
      <c r="AS11" s="231" t="s">
        <v>591</v>
      </c>
      <c r="AT11" s="231" t="s">
        <v>206</v>
      </c>
      <c r="AU11" s="231">
        <f>+AI11*AA11</f>
        <v>0.30000000000000004</v>
      </c>
      <c r="AV11" s="42">
        <f>+AA11-AU11</f>
        <v>0.44999999999999996</v>
      </c>
      <c r="AW11" s="356" t="str">
        <f>+IF(C11="Corrupción","Moderado",IF(AV15&lt;=25%,"Bajo",IF(AV15&lt;=50%,"Moderado",IF(AV15&lt;=75%,"Alto",IF(AV15&gt;75%,"Extremo","")))))</f>
        <v>Bajo</v>
      </c>
      <c r="AX11" s="356" t="s">
        <v>41</v>
      </c>
      <c r="AY11" s="120">
        <v>1</v>
      </c>
      <c r="AZ11" s="121" t="s">
        <v>592</v>
      </c>
      <c r="BA11" s="215" t="s">
        <v>135</v>
      </c>
      <c r="BB11" s="50">
        <v>43732</v>
      </c>
      <c r="BC11" s="46">
        <v>43799</v>
      </c>
      <c r="BD11" s="45" t="s">
        <v>593</v>
      </c>
      <c r="BE11" s="256">
        <v>44439</v>
      </c>
      <c r="BF11" s="258" t="s">
        <v>594</v>
      </c>
      <c r="BG11" s="44">
        <v>44500</v>
      </c>
      <c r="BH11" s="258" t="s">
        <v>594</v>
      </c>
      <c r="BI11" s="44">
        <v>44561</v>
      </c>
      <c r="BJ11" s="287"/>
    </row>
    <row r="12" spans="1:62" ht="152.4" customHeight="1" x14ac:dyDescent="0.3">
      <c r="A12" s="376"/>
      <c r="B12" s="355"/>
      <c r="C12" s="355"/>
      <c r="D12" s="355"/>
      <c r="E12" s="355"/>
      <c r="F12" s="370"/>
      <c r="G12" s="411"/>
      <c r="H12" s="355"/>
      <c r="I12" s="370"/>
      <c r="J12" s="355"/>
      <c r="K12" s="355"/>
      <c r="L12" s="357"/>
      <c r="M12" s="355"/>
      <c r="N12" s="355"/>
      <c r="O12" s="355"/>
      <c r="P12" s="355"/>
      <c r="Q12" s="355"/>
      <c r="R12" s="355"/>
      <c r="S12" s="356"/>
      <c r="T12" s="356"/>
      <c r="U12" s="356"/>
      <c r="V12" s="369"/>
      <c r="W12" s="367"/>
      <c r="X12" s="369"/>
      <c r="Y12" s="367"/>
      <c r="Z12" s="356"/>
      <c r="AA12" s="367"/>
      <c r="AB12" s="368"/>
      <c r="AC12" s="71" t="s">
        <v>595</v>
      </c>
      <c r="AD12" s="71" t="s">
        <v>596</v>
      </c>
      <c r="AE12" s="71" t="s">
        <v>54</v>
      </c>
      <c r="AF12" s="41">
        <f t="shared" ref="AF12:AF14" si="6">IF(AE12="Preventivo",25%,IF(AE12="Detectivo",15%,IF(AE12="Correctivo",10%,"")))</f>
        <v>0.25</v>
      </c>
      <c r="AG12" s="231" t="s">
        <v>199</v>
      </c>
      <c r="AH12" s="41">
        <f t="shared" si="5"/>
        <v>0.15</v>
      </c>
      <c r="AI12" s="41">
        <f t="shared" si="2"/>
        <v>0.4</v>
      </c>
      <c r="AJ12" s="231" t="s">
        <v>200</v>
      </c>
      <c r="AK12" s="224" t="s">
        <v>191</v>
      </c>
      <c r="AL12" s="52" t="s">
        <v>597</v>
      </c>
      <c r="AM12" s="224" t="s">
        <v>23</v>
      </c>
      <c r="AN12" s="231" t="s">
        <v>598</v>
      </c>
      <c r="AO12" s="231" t="s">
        <v>24</v>
      </c>
      <c r="AP12" s="231" t="s">
        <v>48</v>
      </c>
      <c r="AQ12" s="231" t="s">
        <v>599</v>
      </c>
      <c r="AR12" s="231" t="s">
        <v>204</v>
      </c>
      <c r="AS12" s="231" t="s">
        <v>591</v>
      </c>
      <c r="AT12" s="231" t="s">
        <v>206</v>
      </c>
      <c r="AU12" s="231">
        <f>+AV11*AI12</f>
        <v>0.18</v>
      </c>
      <c r="AV12" s="42">
        <f>+AV11-AU12</f>
        <v>0.26999999999999996</v>
      </c>
      <c r="AW12" s="356"/>
      <c r="AX12" s="356"/>
      <c r="AY12" s="242">
        <v>2</v>
      </c>
      <c r="AZ12" s="53" t="s">
        <v>600</v>
      </c>
      <c r="BA12" s="224" t="s">
        <v>601</v>
      </c>
      <c r="BB12" s="46">
        <v>43709</v>
      </c>
      <c r="BC12" s="46">
        <v>43799</v>
      </c>
      <c r="BD12" s="45" t="s">
        <v>602</v>
      </c>
      <c r="BE12" s="256">
        <v>44439</v>
      </c>
      <c r="BF12" s="258" t="s">
        <v>603</v>
      </c>
      <c r="BG12" s="44">
        <v>44500</v>
      </c>
      <c r="BH12" s="258" t="s">
        <v>603</v>
      </c>
      <c r="BI12" s="44">
        <v>44561</v>
      </c>
      <c r="BJ12" s="287"/>
    </row>
    <row r="13" spans="1:62" ht="86.4" x14ac:dyDescent="0.3">
      <c r="A13" s="376"/>
      <c r="B13" s="355"/>
      <c r="C13" s="355"/>
      <c r="D13" s="355"/>
      <c r="E13" s="355"/>
      <c r="F13" s="370"/>
      <c r="G13" s="411"/>
      <c r="H13" s="355"/>
      <c r="I13" s="370"/>
      <c r="J13" s="355"/>
      <c r="K13" s="355"/>
      <c r="L13" s="357"/>
      <c r="M13" s="355"/>
      <c r="N13" s="355"/>
      <c r="O13" s="355"/>
      <c r="P13" s="355"/>
      <c r="Q13" s="355"/>
      <c r="R13" s="355"/>
      <c r="S13" s="356"/>
      <c r="T13" s="356"/>
      <c r="U13" s="356"/>
      <c r="V13" s="369"/>
      <c r="W13" s="367"/>
      <c r="X13" s="369"/>
      <c r="Y13" s="367"/>
      <c r="Z13" s="356"/>
      <c r="AA13" s="367"/>
      <c r="AB13" s="368"/>
      <c r="AC13" s="71" t="s">
        <v>604</v>
      </c>
      <c r="AD13" s="71" t="s">
        <v>605</v>
      </c>
      <c r="AE13" s="71" t="s">
        <v>37</v>
      </c>
      <c r="AF13" s="41">
        <f t="shared" si="6"/>
        <v>0.15</v>
      </c>
      <c r="AG13" s="231" t="s">
        <v>199</v>
      </c>
      <c r="AH13" s="41">
        <f t="shared" si="5"/>
        <v>0.15</v>
      </c>
      <c r="AI13" s="41">
        <f t="shared" si="2"/>
        <v>0.3</v>
      </c>
      <c r="AJ13" s="231" t="s">
        <v>200</v>
      </c>
      <c r="AK13" s="224" t="s">
        <v>191</v>
      </c>
      <c r="AL13" s="52" t="s">
        <v>606</v>
      </c>
      <c r="AM13" s="224" t="s">
        <v>23</v>
      </c>
      <c r="AN13" s="231" t="s">
        <v>598</v>
      </c>
      <c r="AO13" s="231" t="s">
        <v>24</v>
      </c>
      <c r="AP13" s="231" t="s">
        <v>48</v>
      </c>
      <c r="AQ13" s="231" t="s">
        <v>607</v>
      </c>
      <c r="AR13" s="231" t="s">
        <v>204</v>
      </c>
      <c r="AS13" s="231" t="s">
        <v>608</v>
      </c>
      <c r="AT13" s="231" t="s">
        <v>206</v>
      </c>
      <c r="AU13" s="231">
        <f>+AV12*AI13</f>
        <v>8.0999999999999989E-2</v>
      </c>
      <c r="AV13" s="42">
        <f>+AV12-AU13</f>
        <v>0.18899999999999997</v>
      </c>
      <c r="AW13" s="356"/>
      <c r="AX13" s="356"/>
      <c r="AY13" s="242">
        <v>3</v>
      </c>
      <c r="AZ13" s="146" t="s">
        <v>609</v>
      </c>
      <c r="BA13" s="246" t="str">
        <f>+AS13</f>
        <v>Auxiliar y Auxiliar administrativo
Unidad de Lotería</v>
      </c>
      <c r="BB13" s="40">
        <v>44197</v>
      </c>
      <c r="BC13" s="40">
        <v>44561</v>
      </c>
      <c r="BD13" s="246" t="str">
        <f>+AQ13</f>
        <v>Planilla radicada</v>
      </c>
      <c r="BE13" s="256">
        <v>44439</v>
      </c>
      <c r="BF13" s="258" t="s">
        <v>610</v>
      </c>
      <c r="BG13" s="44">
        <v>44500</v>
      </c>
      <c r="BH13" s="303" t="s">
        <v>611</v>
      </c>
      <c r="BI13" s="44">
        <v>44561</v>
      </c>
      <c r="BJ13" s="287"/>
    </row>
    <row r="14" spans="1:62" ht="129.6" x14ac:dyDescent="0.3">
      <c r="A14" s="376"/>
      <c r="B14" s="355"/>
      <c r="C14" s="355"/>
      <c r="D14" s="355"/>
      <c r="E14" s="355"/>
      <c r="F14" s="370"/>
      <c r="G14" s="411"/>
      <c r="H14" s="355"/>
      <c r="I14" s="370"/>
      <c r="J14" s="355"/>
      <c r="K14" s="355"/>
      <c r="L14" s="357"/>
      <c r="M14" s="355"/>
      <c r="N14" s="355"/>
      <c r="O14" s="355"/>
      <c r="P14" s="355"/>
      <c r="Q14" s="355"/>
      <c r="R14" s="355"/>
      <c r="S14" s="356"/>
      <c r="T14" s="356"/>
      <c r="U14" s="356"/>
      <c r="V14" s="369"/>
      <c r="W14" s="367"/>
      <c r="X14" s="369"/>
      <c r="Y14" s="367"/>
      <c r="Z14" s="356"/>
      <c r="AA14" s="367"/>
      <c r="AB14" s="368"/>
      <c r="AC14" s="71" t="s">
        <v>612</v>
      </c>
      <c r="AD14" s="71" t="s">
        <v>613</v>
      </c>
      <c r="AE14" s="71" t="s">
        <v>37</v>
      </c>
      <c r="AF14" s="41">
        <f t="shared" si="6"/>
        <v>0.15</v>
      </c>
      <c r="AG14" s="231" t="s">
        <v>199</v>
      </c>
      <c r="AH14" s="41">
        <f t="shared" si="5"/>
        <v>0.15</v>
      </c>
      <c r="AI14" s="41">
        <f t="shared" si="2"/>
        <v>0.3</v>
      </c>
      <c r="AJ14" s="231" t="s">
        <v>200</v>
      </c>
      <c r="AK14" s="224" t="s">
        <v>191</v>
      </c>
      <c r="AL14" s="52" t="s">
        <v>614</v>
      </c>
      <c r="AM14" s="224" t="s">
        <v>23</v>
      </c>
      <c r="AN14" s="231" t="s">
        <v>598</v>
      </c>
      <c r="AO14" s="231" t="s">
        <v>24</v>
      </c>
      <c r="AP14" s="231" t="s">
        <v>48</v>
      </c>
      <c r="AQ14" s="231" t="s">
        <v>615</v>
      </c>
      <c r="AR14" s="231" t="s">
        <v>204</v>
      </c>
      <c r="AS14" s="231" t="s">
        <v>616</v>
      </c>
      <c r="AT14" s="231" t="s">
        <v>206</v>
      </c>
      <c r="AU14" s="231">
        <f>+AV13*AI14</f>
        <v>5.6699999999999987E-2</v>
      </c>
      <c r="AV14" s="42">
        <f>+AV13-AU14</f>
        <v>0.13229999999999997</v>
      </c>
      <c r="AW14" s="356"/>
      <c r="AX14" s="356"/>
      <c r="AY14" s="242">
        <v>4</v>
      </c>
      <c r="AZ14" s="43" t="s">
        <v>617</v>
      </c>
      <c r="BA14" s="246" t="s">
        <v>616</v>
      </c>
      <c r="BB14" s="40">
        <v>44197</v>
      </c>
      <c r="BC14" s="40">
        <v>44561</v>
      </c>
      <c r="BD14" s="246" t="str">
        <f>+AQ14</f>
        <v>Reporte resumen de relaciones de premios leidos</v>
      </c>
      <c r="BE14" s="256">
        <v>44439</v>
      </c>
      <c r="BF14" s="258" t="s">
        <v>618</v>
      </c>
      <c r="BG14" s="44">
        <v>44500</v>
      </c>
      <c r="BH14" s="258" t="s">
        <v>618</v>
      </c>
      <c r="BI14" s="44">
        <v>44561</v>
      </c>
      <c r="BJ14" s="287"/>
    </row>
    <row r="15" spans="1:62" ht="86.4" x14ac:dyDescent="0.3">
      <c r="A15" s="376"/>
      <c r="B15" s="355"/>
      <c r="C15" s="355"/>
      <c r="D15" s="355"/>
      <c r="E15" s="355"/>
      <c r="F15" s="370"/>
      <c r="G15" s="411"/>
      <c r="H15" s="355"/>
      <c r="I15" s="370"/>
      <c r="J15" s="355"/>
      <c r="K15" s="355"/>
      <c r="L15" s="357"/>
      <c r="M15" s="355"/>
      <c r="N15" s="355"/>
      <c r="O15" s="355"/>
      <c r="P15" s="355"/>
      <c r="Q15" s="355"/>
      <c r="R15" s="355"/>
      <c r="S15" s="356"/>
      <c r="T15" s="356"/>
      <c r="U15" s="356"/>
      <c r="V15" s="369"/>
      <c r="W15" s="367"/>
      <c r="X15" s="369"/>
      <c r="Y15" s="367"/>
      <c r="Z15" s="356"/>
      <c r="AA15" s="367"/>
      <c r="AB15" s="368"/>
      <c r="AC15" s="71" t="s">
        <v>619</v>
      </c>
      <c r="AD15" s="71" t="s">
        <v>620</v>
      </c>
      <c r="AE15" s="71" t="s">
        <v>37</v>
      </c>
      <c r="AF15" s="41">
        <f>IF(AE15="Preventivo",25%,IF(AE15="Detectivo",15%,IF(AE15="Correctivo",10%,"")))</f>
        <v>0.15</v>
      </c>
      <c r="AG15" s="231" t="s">
        <v>199</v>
      </c>
      <c r="AH15" s="41">
        <f>IF(AG15="Manual",15%,IF(AG15="Automático",25%,""))</f>
        <v>0.15</v>
      </c>
      <c r="AI15" s="41">
        <f t="shared" si="2"/>
        <v>0.3</v>
      </c>
      <c r="AJ15" s="231" t="s">
        <v>200</v>
      </c>
      <c r="AK15" s="224" t="s">
        <v>191</v>
      </c>
      <c r="AL15" s="52" t="s">
        <v>621</v>
      </c>
      <c r="AM15" s="224" t="s">
        <v>23</v>
      </c>
      <c r="AN15" s="231" t="s">
        <v>598</v>
      </c>
      <c r="AO15" s="231" t="s">
        <v>24</v>
      </c>
      <c r="AP15" s="231" t="s">
        <v>48</v>
      </c>
      <c r="AQ15" s="231" t="s">
        <v>622</v>
      </c>
      <c r="AR15" s="231" t="s">
        <v>204</v>
      </c>
      <c r="AS15" s="231" t="s">
        <v>623</v>
      </c>
      <c r="AT15" s="231" t="s">
        <v>206</v>
      </c>
      <c r="AU15" s="231">
        <f>+AV14*AI15</f>
        <v>3.9689999999999989E-2</v>
      </c>
      <c r="AV15" s="42">
        <f>+AV14-AU15</f>
        <v>9.2609999999999984E-2</v>
      </c>
      <c r="AW15" s="356"/>
      <c r="AX15" s="356"/>
      <c r="AY15" s="242">
        <v>5</v>
      </c>
      <c r="AZ15" s="231" t="s">
        <v>624</v>
      </c>
      <c r="BA15" s="246" t="s">
        <v>623</v>
      </c>
      <c r="BB15" s="40">
        <v>44197</v>
      </c>
      <c r="BC15" s="40">
        <v>44561</v>
      </c>
      <c r="BD15" s="246" t="str">
        <f>+AQ15</f>
        <v>Reporte resumen de relaciones de premios leidos
Procesado</v>
      </c>
      <c r="BE15" s="256">
        <v>44439</v>
      </c>
      <c r="BF15" s="258" t="s">
        <v>625</v>
      </c>
      <c r="BG15" s="44">
        <v>44500</v>
      </c>
      <c r="BH15" s="258" t="s">
        <v>625</v>
      </c>
      <c r="BI15" s="44">
        <v>44561</v>
      </c>
      <c r="BJ15" s="287"/>
    </row>
    <row r="16" spans="1:62" ht="166.5" customHeight="1" x14ac:dyDescent="0.3">
      <c r="A16" s="376"/>
      <c r="B16" s="355"/>
      <c r="C16" s="355"/>
      <c r="D16" s="355"/>
      <c r="E16" s="355"/>
      <c r="F16" s="370"/>
      <c r="G16" s="411"/>
      <c r="H16" s="355"/>
      <c r="I16" s="370"/>
      <c r="J16" s="355"/>
      <c r="K16" s="355"/>
      <c r="L16" s="357"/>
      <c r="M16" s="355"/>
      <c r="N16" s="355"/>
      <c r="O16" s="355"/>
      <c r="P16" s="355"/>
      <c r="Q16" s="355"/>
      <c r="R16" s="355"/>
      <c r="S16" s="356"/>
      <c r="T16" s="356"/>
      <c r="U16" s="356"/>
      <c r="V16" s="369"/>
      <c r="W16" s="367"/>
      <c r="X16" s="369"/>
      <c r="Y16" s="367"/>
      <c r="Z16" s="356"/>
      <c r="AA16" s="367"/>
      <c r="AB16" s="368"/>
      <c r="AC16" s="71" t="s">
        <v>626</v>
      </c>
      <c r="AD16" s="71" t="s">
        <v>627</v>
      </c>
      <c r="AE16" s="71" t="s">
        <v>54</v>
      </c>
      <c r="AF16" s="41">
        <f>IF(AE16="Preventivo",25%,IF(AE16="Detectivo",15%,IF(AE16="Correctivo",10%,"")))</f>
        <v>0.25</v>
      </c>
      <c r="AG16" s="231" t="s">
        <v>628</v>
      </c>
      <c r="AH16" s="41">
        <f>IF(AG16="Manual",15%,IF(AG16="Automático",25%,""))</f>
        <v>0.25</v>
      </c>
      <c r="AI16" s="41">
        <f t="shared" si="2"/>
        <v>0.5</v>
      </c>
      <c r="AJ16" s="231" t="s">
        <v>576</v>
      </c>
      <c r="AK16" s="224" t="s">
        <v>240</v>
      </c>
      <c r="AL16" s="52" t="s">
        <v>629</v>
      </c>
      <c r="AM16" s="224" t="s">
        <v>39</v>
      </c>
      <c r="AN16" s="231"/>
      <c r="AO16" s="231" t="s">
        <v>24</v>
      </c>
      <c r="AP16" s="231" t="s">
        <v>630</v>
      </c>
      <c r="AQ16" s="231" t="s">
        <v>631</v>
      </c>
      <c r="AR16" s="231" t="s">
        <v>204</v>
      </c>
      <c r="AS16" s="231" t="s">
        <v>632</v>
      </c>
      <c r="AT16" s="231" t="s">
        <v>206</v>
      </c>
      <c r="AU16" s="263"/>
      <c r="AV16" s="42">
        <f>+AV15-AU16</f>
        <v>9.2609999999999984E-2</v>
      </c>
      <c r="AW16" s="356"/>
      <c r="AX16" s="356"/>
      <c r="AY16" s="242">
        <v>6</v>
      </c>
      <c r="AZ16" s="53" t="s">
        <v>633</v>
      </c>
      <c r="BA16" s="224" t="s">
        <v>601</v>
      </c>
      <c r="BB16" s="40">
        <v>44197</v>
      </c>
      <c r="BC16" s="40">
        <v>44561</v>
      </c>
      <c r="BD16" s="246" t="str">
        <f>+AQ16</f>
        <v>Disco duro del CCTV</v>
      </c>
      <c r="BE16" s="256">
        <v>44439</v>
      </c>
      <c r="BF16" s="258" t="s">
        <v>634</v>
      </c>
      <c r="BG16" s="44">
        <v>44500</v>
      </c>
      <c r="BH16" s="53" t="s">
        <v>635</v>
      </c>
      <c r="BI16" s="44">
        <v>44561</v>
      </c>
      <c r="BJ16" s="287"/>
    </row>
    <row r="17" spans="1:62" ht="146.25" customHeight="1" x14ac:dyDescent="0.3">
      <c r="A17" s="376" t="s">
        <v>240</v>
      </c>
      <c r="B17" s="355" t="s">
        <v>71</v>
      </c>
      <c r="C17" s="355" t="s">
        <v>89</v>
      </c>
      <c r="D17" s="355" t="s">
        <v>12</v>
      </c>
      <c r="E17" s="355" t="s">
        <v>93</v>
      </c>
      <c r="F17" s="370" t="s">
        <v>636</v>
      </c>
      <c r="G17" s="411" t="s">
        <v>734</v>
      </c>
      <c r="H17" s="355" t="s">
        <v>638</v>
      </c>
      <c r="I17" s="370" t="s">
        <v>491</v>
      </c>
      <c r="J17" s="355" t="s">
        <v>92</v>
      </c>
      <c r="K17" s="355">
        <v>1</v>
      </c>
      <c r="L17" s="357">
        <f>IF(J17="Diaria",+(K17/360),IF(J17="Mensual",+(K17/12),IF(J17="Bimestral",+(K17/6),IF(J17="Trimestral",+(K17/4),IF(J17="Semestral",+(K17/2),IF(J17="Anual",+(K17/1),""))))))</f>
        <v>0.5</v>
      </c>
      <c r="M17" s="355" t="s">
        <v>60</v>
      </c>
      <c r="N17" s="355">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0.6</v>
      </c>
      <c r="O17" s="355" t="s">
        <v>46</v>
      </c>
      <c r="P17" s="355">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0.4</v>
      </c>
      <c r="Q17" s="355" t="s">
        <v>70</v>
      </c>
      <c r="R17" s="355">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356" t="s">
        <v>57</v>
      </c>
      <c r="T17" s="356" t="s">
        <v>58</v>
      </c>
      <c r="U17" s="356">
        <f>+MAX(N17,P17,R17)</f>
        <v>0.6</v>
      </c>
      <c r="V17" s="369" t="str">
        <f>IF(L17&lt;=20%,"Muy baja",IF(L17&lt;=40%,"Baja",IF(L17&lt;=60%,"Media",IF(L17&lt;=80%,"Alta",IF(L17&lt;=100%,"Muy alta",IF(L17&gt;=100%,"Muy alta",""))))))</f>
        <v>Media</v>
      </c>
      <c r="W17" s="367">
        <f>+IFERROR(VLOOKUP(V17,Fórmula!$F$1:$G$6,2,FALSE),"")</f>
        <v>0.6</v>
      </c>
      <c r="X17" s="369" t="str">
        <f>IF(U17=20%,"Leve",IF(U17=40%,"Menor",IF(U17=60%,"Moderado",IF(U17=80%,"Mayor",IF(U17=100%,"Catastrófico","")))))</f>
        <v>Moderado</v>
      </c>
      <c r="Y17" s="367">
        <f>+IFERROR(VLOOKUP(X17,Fórmula!$H$1:$I$6,2,FALSE),"")</f>
        <v>0.6</v>
      </c>
      <c r="Z17" s="356" t="str">
        <f>+IFERROR(VLOOKUP(V17&amp;X17,Fórmula!$C$2:$D$26,2,FALSE),"")</f>
        <v>Moderado</v>
      </c>
      <c r="AA17" s="367">
        <f>IF(Z17="Bajo",25%,IF(Z17="Moderado",50%,IF(Z17="Alto",75%,IF(Z17="Extremo",100%,""))))</f>
        <v>0.5</v>
      </c>
      <c r="AB17" s="367"/>
      <c r="AC17" s="71" t="s">
        <v>639</v>
      </c>
      <c r="AD17" s="71" t="s">
        <v>640</v>
      </c>
      <c r="AE17" s="71" t="s">
        <v>54</v>
      </c>
      <c r="AF17" s="41">
        <f>IF(AE17="Preventivo",25%,IF(AE17="Detectivo",15%,IF(AE17="Correctivo",10%,"")))</f>
        <v>0.25</v>
      </c>
      <c r="AG17" s="231" t="s">
        <v>199</v>
      </c>
      <c r="AH17" s="41">
        <f t="shared" ref="AH17:AH20" si="7">IF(AG17="Manual",15%,IF(AG17="Automático",25%,""))</f>
        <v>0.15</v>
      </c>
      <c r="AI17" s="41">
        <f t="shared" si="2"/>
        <v>0.4</v>
      </c>
      <c r="AJ17" s="231" t="s">
        <v>200</v>
      </c>
      <c r="AK17" s="224" t="s">
        <v>191</v>
      </c>
      <c r="AL17" s="71" t="s">
        <v>641</v>
      </c>
      <c r="AM17" s="224" t="s">
        <v>23</v>
      </c>
      <c r="AN17" s="231" t="s">
        <v>642</v>
      </c>
      <c r="AO17" s="231" t="s">
        <v>24</v>
      </c>
      <c r="AP17" s="231" t="s">
        <v>48</v>
      </c>
      <c r="AQ17" s="231" t="s">
        <v>643</v>
      </c>
      <c r="AR17" s="231" t="s">
        <v>204</v>
      </c>
      <c r="AS17" s="231" t="s">
        <v>644</v>
      </c>
      <c r="AT17" s="231" t="s">
        <v>206</v>
      </c>
      <c r="AU17" s="231">
        <f>+AI17*AA17</f>
        <v>0.2</v>
      </c>
      <c r="AV17" s="42">
        <f>+AA17-AU17</f>
        <v>0.3</v>
      </c>
      <c r="AW17" s="356" t="str">
        <f>+IF(C17="Corrupción","Moderado",IF(AV20&lt;=25%,"Bajo",IF(AV20&lt;=50%,"Moderado",IF(AV20&lt;=75%,"Alto",IF(AV20&gt;75%,"Extremo","")))))</f>
        <v>Bajo</v>
      </c>
      <c r="AX17" s="356" t="s">
        <v>41</v>
      </c>
      <c r="AY17" s="120">
        <v>1</v>
      </c>
      <c r="AZ17" s="52" t="s">
        <v>645</v>
      </c>
      <c r="BA17" s="224" t="s">
        <v>646</v>
      </c>
      <c r="BB17" s="50">
        <v>44197</v>
      </c>
      <c r="BC17" s="50">
        <v>44377</v>
      </c>
      <c r="BD17" s="45" t="s">
        <v>647</v>
      </c>
      <c r="BE17" s="256">
        <v>44439</v>
      </c>
      <c r="BF17" s="258" t="s">
        <v>648</v>
      </c>
      <c r="BG17" s="44">
        <v>44500</v>
      </c>
      <c r="BH17" s="258" t="s">
        <v>649</v>
      </c>
      <c r="BI17" s="44">
        <v>44561</v>
      </c>
      <c r="BJ17" s="287"/>
    </row>
    <row r="18" spans="1:62" ht="100.8" x14ac:dyDescent="0.3">
      <c r="A18" s="376"/>
      <c r="B18" s="355"/>
      <c r="C18" s="355"/>
      <c r="D18" s="355"/>
      <c r="E18" s="355"/>
      <c r="F18" s="370"/>
      <c r="G18" s="411"/>
      <c r="H18" s="355"/>
      <c r="I18" s="370"/>
      <c r="J18" s="355"/>
      <c r="K18" s="355"/>
      <c r="L18" s="357"/>
      <c r="M18" s="355"/>
      <c r="N18" s="355"/>
      <c r="O18" s="355"/>
      <c r="P18" s="355"/>
      <c r="Q18" s="355"/>
      <c r="R18" s="355"/>
      <c r="S18" s="356"/>
      <c r="T18" s="356"/>
      <c r="U18" s="356"/>
      <c r="V18" s="369"/>
      <c r="W18" s="367"/>
      <c r="X18" s="369"/>
      <c r="Y18" s="367"/>
      <c r="Z18" s="356"/>
      <c r="AA18" s="367"/>
      <c r="AB18" s="367"/>
      <c r="AC18" s="71" t="s">
        <v>650</v>
      </c>
      <c r="AD18" s="71" t="s">
        <v>651</v>
      </c>
      <c r="AE18" s="71" t="s">
        <v>54</v>
      </c>
      <c r="AF18" s="41">
        <f t="shared" ref="AF18:AF20" si="8">IF(AE18="Preventivo",25%,IF(AE18="Detectivo",15%,IF(AE18="Correctivo",10%,"")))</f>
        <v>0.25</v>
      </c>
      <c r="AG18" s="231" t="s">
        <v>199</v>
      </c>
      <c r="AH18" s="41">
        <f t="shared" si="7"/>
        <v>0.15</v>
      </c>
      <c r="AI18" s="41">
        <f t="shared" si="2"/>
        <v>0.4</v>
      </c>
      <c r="AJ18" s="231" t="s">
        <v>200</v>
      </c>
      <c r="AK18" s="224" t="s">
        <v>191</v>
      </c>
      <c r="AL18" s="71" t="s">
        <v>652</v>
      </c>
      <c r="AM18" s="224" t="s">
        <v>23</v>
      </c>
      <c r="AN18" s="231" t="s">
        <v>653</v>
      </c>
      <c r="AO18" s="231" t="s">
        <v>24</v>
      </c>
      <c r="AP18" s="231" t="s">
        <v>48</v>
      </c>
      <c r="AQ18" s="231" t="s">
        <v>654</v>
      </c>
      <c r="AR18" s="231" t="s">
        <v>204</v>
      </c>
      <c r="AS18" s="231" t="s">
        <v>655</v>
      </c>
      <c r="AT18" s="231" t="s">
        <v>206</v>
      </c>
      <c r="AU18" s="231">
        <f>+AV17*AI18</f>
        <v>0.12</v>
      </c>
      <c r="AV18" s="42">
        <f>+AV17-AU18</f>
        <v>0.18</v>
      </c>
      <c r="AW18" s="356"/>
      <c r="AX18" s="356"/>
      <c r="AY18" s="242">
        <v>2</v>
      </c>
      <c r="AZ18" s="39" t="s">
        <v>656</v>
      </c>
      <c r="BA18" s="224" t="s">
        <v>646</v>
      </c>
      <c r="BB18" s="50">
        <v>44197</v>
      </c>
      <c r="BC18" s="50">
        <v>44377</v>
      </c>
      <c r="BD18" s="45" t="s">
        <v>657</v>
      </c>
      <c r="BE18" s="256">
        <v>44439</v>
      </c>
      <c r="BF18" s="258" t="s">
        <v>658</v>
      </c>
      <c r="BG18" s="44">
        <v>44500</v>
      </c>
      <c r="BH18" s="258" t="s">
        <v>659</v>
      </c>
      <c r="BI18" s="44">
        <v>44561</v>
      </c>
      <c r="BJ18" s="287"/>
    </row>
    <row r="19" spans="1:62" ht="110.4" x14ac:dyDescent="0.3">
      <c r="A19" s="376"/>
      <c r="B19" s="355"/>
      <c r="C19" s="355"/>
      <c r="D19" s="355"/>
      <c r="E19" s="355"/>
      <c r="F19" s="370"/>
      <c r="G19" s="411"/>
      <c r="H19" s="355"/>
      <c r="I19" s="370"/>
      <c r="J19" s="355"/>
      <c r="K19" s="355"/>
      <c r="L19" s="357"/>
      <c r="M19" s="355"/>
      <c r="N19" s="355"/>
      <c r="O19" s="355"/>
      <c r="P19" s="355"/>
      <c r="Q19" s="355"/>
      <c r="R19" s="355"/>
      <c r="S19" s="356"/>
      <c r="T19" s="356"/>
      <c r="U19" s="356"/>
      <c r="V19" s="369"/>
      <c r="W19" s="367"/>
      <c r="X19" s="369"/>
      <c r="Y19" s="367"/>
      <c r="Z19" s="356"/>
      <c r="AA19" s="367"/>
      <c r="AB19" s="367"/>
      <c r="AC19" s="71" t="s">
        <v>492</v>
      </c>
      <c r="AD19" s="52" t="s">
        <v>660</v>
      </c>
      <c r="AE19" s="71" t="s">
        <v>37</v>
      </c>
      <c r="AF19" s="41">
        <f t="shared" si="8"/>
        <v>0.15</v>
      </c>
      <c r="AG19" s="231" t="s">
        <v>199</v>
      </c>
      <c r="AH19" s="41">
        <f t="shared" si="7"/>
        <v>0.15</v>
      </c>
      <c r="AI19" s="41">
        <f t="shared" si="2"/>
        <v>0.3</v>
      </c>
      <c r="AJ19" s="231" t="s">
        <v>200</v>
      </c>
      <c r="AK19" s="224" t="s">
        <v>191</v>
      </c>
      <c r="AL19" s="71" t="s">
        <v>661</v>
      </c>
      <c r="AM19" s="224" t="s">
        <v>23</v>
      </c>
      <c r="AN19" s="231" t="s">
        <v>662</v>
      </c>
      <c r="AO19" s="231" t="s">
        <v>24</v>
      </c>
      <c r="AP19" s="231" t="s">
        <v>663</v>
      </c>
      <c r="AQ19" s="231" t="s">
        <v>664</v>
      </c>
      <c r="AR19" s="231" t="s">
        <v>204</v>
      </c>
      <c r="AS19" s="231" t="s">
        <v>665</v>
      </c>
      <c r="AT19" s="231" t="s">
        <v>206</v>
      </c>
      <c r="AU19" s="231">
        <f>+AV18*AI19</f>
        <v>5.3999999999999999E-2</v>
      </c>
      <c r="AV19" s="42">
        <f>+AV18-AU19</f>
        <v>0.126</v>
      </c>
      <c r="AW19" s="356"/>
      <c r="AX19" s="356"/>
      <c r="AY19" s="242">
        <v>3</v>
      </c>
      <c r="AZ19" s="39" t="s">
        <v>666</v>
      </c>
      <c r="BA19" s="224" t="s">
        <v>646</v>
      </c>
      <c r="BB19" s="50">
        <v>44197</v>
      </c>
      <c r="BC19" s="50">
        <v>44377</v>
      </c>
      <c r="BD19" s="45" t="s">
        <v>667</v>
      </c>
      <c r="BE19" s="256">
        <v>44439</v>
      </c>
      <c r="BF19" s="258" t="s">
        <v>668</v>
      </c>
      <c r="BG19" s="44">
        <v>44500</v>
      </c>
      <c r="BH19" s="258" t="s">
        <v>669</v>
      </c>
      <c r="BI19" s="44">
        <v>44561</v>
      </c>
      <c r="BJ19" s="287"/>
    </row>
    <row r="20" spans="1:62" ht="82.8" x14ac:dyDescent="0.3">
      <c r="A20" s="376"/>
      <c r="B20" s="355"/>
      <c r="C20" s="355"/>
      <c r="D20" s="355"/>
      <c r="E20" s="355"/>
      <c r="F20" s="370"/>
      <c r="G20" s="411"/>
      <c r="H20" s="355"/>
      <c r="I20" s="370"/>
      <c r="J20" s="355"/>
      <c r="K20" s="355"/>
      <c r="L20" s="357"/>
      <c r="M20" s="355"/>
      <c r="N20" s="355"/>
      <c r="O20" s="355"/>
      <c r="P20" s="355"/>
      <c r="Q20" s="355"/>
      <c r="R20" s="355"/>
      <c r="S20" s="356"/>
      <c r="T20" s="356"/>
      <c r="U20" s="356"/>
      <c r="V20" s="369"/>
      <c r="W20" s="367"/>
      <c r="X20" s="369"/>
      <c r="Y20" s="367"/>
      <c r="Z20" s="356"/>
      <c r="AA20" s="367"/>
      <c r="AB20" s="367"/>
      <c r="AC20" s="71" t="s">
        <v>670</v>
      </c>
      <c r="AD20" s="71" t="s">
        <v>671</v>
      </c>
      <c r="AE20" s="71" t="s">
        <v>54</v>
      </c>
      <c r="AF20" s="41">
        <f t="shared" si="8"/>
        <v>0.25</v>
      </c>
      <c r="AG20" s="231" t="s">
        <v>199</v>
      </c>
      <c r="AH20" s="41">
        <f t="shared" si="7"/>
        <v>0.15</v>
      </c>
      <c r="AI20" s="41">
        <f t="shared" si="2"/>
        <v>0.4</v>
      </c>
      <c r="AJ20" s="231" t="s">
        <v>200</v>
      </c>
      <c r="AK20" s="224" t="s">
        <v>191</v>
      </c>
      <c r="AL20" s="71" t="s">
        <v>672</v>
      </c>
      <c r="AM20" s="224" t="s">
        <v>23</v>
      </c>
      <c r="AN20" s="231" t="s">
        <v>673</v>
      </c>
      <c r="AO20" s="231" t="s">
        <v>24</v>
      </c>
      <c r="AP20" s="231" t="s">
        <v>674</v>
      </c>
      <c r="AQ20" s="231" t="s">
        <v>654</v>
      </c>
      <c r="AR20" s="231" t="s">
        <v>204</v>
      </c>
      <c r="AS20" s="231" t="s">
        <v>675</v>
      </c>
      <c r="AT20" s="231" t="s">
        <v>206</v>
      </c>
      <c r="AU20" s="231">
        <f>+AV19*AI20</f>
        <v>5.04E-2</v>
      </c>
      <c r="AV20" s="42">
        <f>+AV19-AU20</f>
        <v>7.5600000000000001E-2</v>
      </c>
      <c r="AW20" s="356"/>
      <c r="AX20" s="356"/>
      <c r="AY20" s="242">
        <v>4</v>
      </c>
      <c r="AZ20" s="43" t="s">
        <v>676</v>
      </c>
      <c r="BA20" s="246" t="s">
        <v>148</v>
      </c>
      <c r="BB20" s="50">
        <v>44197</v>
      </c>
      <c r="BC20" s="50">
        <v>44377</v>
      </c>
      <c r="BD20" s="246" t="s">
        <v>677</v>
      </c>
      <c r="BE20" s="256">
        <v>44439</v>
      </c>
      <c r="BF20" s="43" t="s">
        <v>678</v>
      </c>
      <c r="BG20" s="44">
        <v>44500</v>
      </c>
      <c r="BH20" s="13"/>
      <c r="BI20" s="44">
        <v>44561</v>
      </c>
      <c r="BJ20" s="287"/>
    </row>
    <row r="21" spans="1:62" ht="68.25" customHeight="1" x14ac:dyDescent="0.3">
      <c r="A21" s="376" t="s">
        <v>191</v>
      </c>
      <c r="B21" s="355" t="s">
        <v>71</v>
      </c>
      <c r="C21" s="355" t="s">
        <v>89</v>
      </c>
      <c r="D21" s="355" t="s">
        <v>76</v>
      </c>
      <c r="E21" s="355" t="s">
        <v>93</v>
      </c>
      <c r="F21" s="370" t="s">
        <v>679</v>
      </c>
      <c r="G21" s="412" t="s">
        <v>750</v>
      </c>
      <c r="H21" s="355" t="s">
        <v>680</v>
      </c>
      <c r="I21" s="370" t="s">
        <v>681</v>
      </c>
      <c r="J21" s="355" t="s">
        <v>32</v>
      </c>
      <c r="K21" s="355">
        <v>1</v>
      </c>
      <c r="L21" s="415">
        <f>IF(J21="Diaria",+(K21/360),IF(J21="Semanal",+(K21/52),IF(J21="Mensual",+(K21/12),IF(J21="Bimestral",+(K21/6),IF(J21="Trimestral",+(K21/4),IF(J21="Semestral",+(K21/2),IF(J21="Anual",+(K21/1),"")))))))</f>
        <v>2.7777777777777779E-3</v>
      </c>
      <c r="M21" s="355" t="s">
        <v>29</v>
      </c>
      <c r="N21" s="355">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0.2</v>
      </c>
      <c r="O21" s="355" t="s">
        <v>30</v>
      </c>
      <c r="P21" s="355">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355" t="s">
        <v>70</v>
      </c>
      <c r="R21" s="355">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356" t="s">
        <v>57</v>
      </c>
      <c r="T21" s="356" t="s">
        <v>70</v>
      </c>
      <c r="U21" s="356">
        <f>+MAX(N21,P21,R21)</f>
        <v>0.2</v>
      </c>
      <c r="V21" s="369" t="str">
        <f>IF(L21&lt;=20%,"Muy baja",IF(L21&lt;=40%,"Baja",IF(L21&lt;=60%,"Media",IF(L21&lt;=80%,"Alta",IF(L21&lt;=100%,"Muy alta",IF(L21&gt;=100%,"Muy alta",""))))))</f>
        <v>Muy baja</v>
      </c>
      <c r="W21" s="367">
        <f>+IFERROR(VLOOKUP(V21,Fórmula!$F$1:$G$6,2,FALSE),"")</f>
        <v>0.2</v>
      </c>
      <c r="X21" s="369" t="str">
        <f>IF(U21=20%,"Leve",IF(U21=40%,"Menor",IF(U21=60%,"Moderado",IF(U21=80%,"Mayor",IF(U21=100%,"Catastrófico","")))))</f>
        <v>Leve</v>
      </c>
      <c r="Y21" s="367">
        <f>+IFERROR(VLOOKUP(X21,Fórmula!$H$1:$I$6,2,FALSE),"")</f>
        <v>0.2</v>
      </c>
      <c r="Z21" s="356" t="str">
        <f>+IFERROR(VLOOKUP(V21&amp;X21,Fórmula!$C$2:$D$26,2,FALSE),"")</f>
        <v>Bajo</v>
      </c>
      <c r="AA21" s="367">
        <f>IF(Z21="Bajo",25%,IF(Z21="Moderado",50%,IF(Z21="Alto",75%,IF(Z21="Extremo",100%,""))))</f>
        <v>0.25</v>
      </c>
      <c r="AB21" s="368" t="s">
        <v>682</v>
      </c>
      <c r="AC21" s="71" t="s">
        <v>683</v>
      </c>
      <c r="AD21" s="71" t="s">
        <v>684</v>
      </c>
      <c r="AE21" s="71" t="s">
        <v>54</v>
      </c>
      <c r="AF21" s="41">
        <f>IF(AE21="Preventivo",25%,IF(AE21="Detectivo",15%,IF(AE21="Correctivo",10%,"")))</f>
        <v>0.25</v>
      </c>
      <c r="AG21" s="231" t="s">
        <v>199</v>
      </c>
      <c r="AH21" s="41">
        <f>IF(AG21="Manual",15%,IF(AG21="Automático",25%,""))</f>
        <v>0.15</v>
      </c>
      <c r="AI21" s="41">
        <f>+AH21+AF21</f>
        <v>0.4</v>
      </c>
      <c r="AJ21" s="231" t="s">
        <v>200</v>
      </c>
      <c r="AK21" s="224" t="s">
        <v>240</v>
      </c>
      <c r="AL21" s="71"/>
      <c r="AM21" s="224" t="s">
        <v>23</v>
      </c>
      <c r="AN21" s="231" t="s">
        <v>685</v>
      </c>
      <c r="AO21" s="231" t="s">
        <v>24</v>
      </c>
      <c r="AP21" s="231" t="s">
        <v>686</v>
      </c>
      <c r="AQ21" s="231" t="s">
        <v>687</v>
      </c>
      <c r="AR21" s="231" t="s">
        <v>204</v>
      </c>
      <c r="AS21" s="231" t="s">
        <v>688</v>
      </c>
      <c r="AT21" s="231" t="s">
        <v>206</v>
      </c>
      <c r="AU21" s="231">
        <f>+AA21*AI21</f>
        <v>0.1</v>
      </c>
      <c r="AV21" s="42">
        <f>+AA21-AU21</f>
        <v>0.15</v>
      </c>
      <c r="AW21" s="356" t="str">
        <f>+IF(C21="Corrupción","Moderado",IF(AV22&lt;=25%,"Bajo",IF(AV22&lt;=50%,"Moderado",IF(AV22&lt;=75%,"Alto",IF(AV22&gt;75%,"Extremo","")))))</f>
        <v>Bajo</v>
      </c>
      <c r="AX21" s="356" t="s">
        <v>41</v>
      </c>
      <c r="AY21" s="120">
        <v>1</v>
      </c>
      <c r="AZ21" s="121"/>
      <c r="BA21" s="224"/>
      <c r="BB21" s="46"/>
      <c r="BC21" s="50"/>
      <c r="BD21" s="45"/>
      <c r="BE21" s="256"/>
      <c r="BF21" s="13"/>
      <c r="BG21" s="44">
        <v>44500</v>
      </c>
      <c r="BH21" s="13"/>
      <c r="BI21" s="44"/>
      <c r="BJ21" s="287"/>
    </row>
    <row r="22" spans="1:62" ht="133.5" customHeight="1" thickBot="1" x14ac:dyDescent="0.35">
      <c r="A22" s="348"/>
      <c r="B22" s="350"/>
      <c r="C22" s="350"/>
      <c r="D22" s="350"/>
      <c r="E22" s="350"/>
      <c r="F22" s="352"/>
      <c r="G22" s="414"/>
      <c r="H22" s="350"/>
      <c r="I22" s="352"/>
      <c r="J22" s="350"/>
      <c r="K22" s="350"/>
      <c r="L22" s="416"/>
      <c r="M22" s="350"/>
      <c r="N22" s="350"/>
      <c r="O22" s="350"/>
      <c r="P22" s="350"/>
      <c r="Q22" s="350"/>
      <c r="R22" s="350"/>
      <c r="S22" s="344"/>
      <c r="T22" s="344"/>
      <c r="U22" s="344"/>
      <c r="V22" s="340"/>
      <c r="W22" s="342"/>
      <c r="X22" s="340"/>
      <c r="Y22" s="342"/>
      <c r="Z22" s="344"/>
      <c r="AA22" s="342"/>
      <c r="AB22" s="346"/>
      <c r="AC22" s="38" t="s">
        <v>689</v>
      </c>
      <c r="AD22" s="38" t="s">
        <v>690</v>
      </c>
      <c r="AE22" s="38" t="s">
        <v>54</v>
      </c>
      <c r="AF22" s="47">
        <f>IF(AE22="Preventivo",25%,IF(AE22="Detectivo",15%,IF(AE22="Correctivo",10%,"")))</f>
        <v>0.25</v>
      </c>
      <c r="AG22" s="222" t="s">
        <v>628</v>
      </c>
      <c r="AH22" s="47">
        <f t="shared" ref="AH22" si="9">IF(AG22="Manual",15%,IF(AG22="Automático",25%,""))</f>
        <v>0.25</v>
      </c>
      <c r="AI22" s="47">
        <f t="shared" ref="AI22" si="10">+AH22+AF22</f>
        <v>0.5</v>
      </c>
      <c r="AJ22" s="222" t="s">
        <v>200</v>
      </c>
      <c r="AK22" s="221" t="s">
        <v>191</v>
      </c>
      <c r="AL22" s="38" t="s">
        <v>691</v>
      </c>
      <c r="AM22" s="221" t="s">
        <v>39</v>
      </c>
      <c r="AN22" s="222"/>
      <c r="AO22" s="222" t="s">
        <v>40</v>
      </c>
      <c r="AP22" s="222" t="s">
        <v>692</v>
      </c>
      <c r="AQ22" s="222" t="s">
        <v>693</v>
      </c>
      <c r="AR22" s="222" t="s">
        <v>204</v>
      </c>
      <c r="AS22" s="222" t="s">
        <v>694</v>
      </c>
      <c r="AT22" s="222" t="s">
        <v>206</v>
      </c>
      <c r="AU22" s="222">
        <f>+AV21*AI22</f>
        <v>7.4999999999999997E-2</v>
      </c>
      <c r="AV22" s="249">
        <f>+AV21-AU22</f>
        <v>7.4999999999999997E-2</v>
      </c>
      <c r="AW22" s="344"/>
      <c r="AX22" s="344"/>
      <c r="AY22" s="243">
        <v>2</v>
      </c>
      <c r="AZ22" s="59" t="s">
        <v>695</v>
      </c>
      <c r="BA22" s="221" t="s">
        <v>601</v>
      </c>
      <c r="BB22" s="19">
        <v>44510</v>
      </c>
      <c r="BC22" s="54">
        <v>44526</v>
      </c>
      <c r="BD22" s="59" t="s">
        <v>696</v>
      </c>
      <c r="BE22" s="304"/>
      <c r="BF22" s="305" t="s">
        <v>697</v>
      </c>
      <c r="BG22" s="304">
        <v>44500</v>
      </c>
      <c r="BH22" s="305" t="s">
        <v>635</v>
      </c>
      <c r="BI22" s="48"/>
      <c r="BJ22" s="306"/>
    </row>
    <row r="23" spans="1:62" x14ac:dyDescent="0.3">
      <c r="A23" s="2"/>
      <c r="B23" s="2"/>
      <c r="C23" s="2"/>
      <c r="D23" s="2"/>
      <c r="E23" s="2"/>
      <c r="W23" s="27"/>
      <c r="Y23" s="27"/>
      <c r="AF23" s="27"/>
      <c r="AG23" s="27"/>
      <c r="AH23" s="27"/>
      <c r="AI23" s="27"/>
      <c r="AV23" s="31"/>
    </row>
    <row r="24" spans="1:62" x14ac:dyDescent="0.3">
      <c r="A24" s="2"/>
      <c r="B24" s="2"/>
      <c r="C24" s="2"/>
      <c r="D24" s="2"/>
      <c r="E24" s="2"/>
      <c r="W24" s="27"/>
      <c r="Y24" s="27"/>
      <c r="AF24" s="27"/>
      <c r="AG24" s="27"/>
      <c r="AH24" s="27"/>
      <c r="AI24" s="27"/>
      <c r="AV24" s="31"/>
    </row>
    <row r="25" spans="1:62" x14ac:dyDescent="0.3">
      <c r="A25" s="2"/>
      <c r="B25" s="2"/>
      <c r="C25" s="2"/>
      <c r="D25" s="2"/>
      <c r="E25" s="2"/>
      <c r="W25" s="27"/>
      <c r="Y25" s="27"/>
      <c r="AF25" s="27"/>
      <c r="AG25" s="27"/>
      <c r="AH25" s="27"/>
      <c r="AI25" s="27"/>
      <c r="AV25" s="31"/>
    </row>
    <row r="26" spans="1:62" x14ac:dyDescent="0.3">
      <c r="A26" s="2"/>
      <c r="B26" s="2"/>
      <c r="C26" s="2"/>
      <c r="D26" s="2"/>
      <c r="E26" s="2"/>
      <c r="W26" s="27"/>
      <c r="Y26" s="27"/>
      <c r="AF26" s="27"/>
      <c r="AG26" s="27"/>
      <c r="AH26" s="27"/>
      <c r="AI26" s="27"/>
      <c r="AV26" s="31"/>
    </row>
    <row r="27" spans="1:62" x14ac:dyDescent="0.3">
      <c r="A27" s="2"/>
      <c r="B27" s="2"/>
      <c r="C27" s="2"/>
      <c r="D27" s="2"/>
      <c r="E27" s="2"/>
      <c r="W27" s="27"/>
      <c r="Y27" s="27"/>
      <c r="AF27" s="27"/>
      <c r="AG27" s="27"/>
      <c r="AH27" s="27"/>
      <c r="AI27" s="27"/>
      <c r="AV27" s="31"/>
    </row>
    <row r="28" spans="1:62" x14ac:dyDescent="0.3">
      <c r="A28" s="2"/>
      <c r="B28" s="2"/>
      <c r="C28" s="2"/>
      <c r="D28" s="2"/>
      <c r="E28" s="2"/>
      <c r="W28" s="27"/>
      <c r="Y28" s="27"/>
      <c r="AF28" s="27"/>
      <c r="AG28" s="27"/>
      <c r="AH28" s="27"/>
      <c r="AI28" s="27"/>
      <c r="AV28" s="31"/>
    </row>
    <row r="29" spans="1:62" x14ac:dyDescent="0.3">
      <c r="A29" s="2"/>
      <c r="B29" s="2"/>
      <c r="C29" s="2"/>
      <c r="D29" s="2"/>
      <c r="E29" s="2"/>
      <c r="W29" s="27"/>
      <c r="Y29" s="27"/>
      <c r="AF29" s="27"/>
      <c r="AG29" s="27"/>
      <c r="AH29" s="27"/>
      <c r="AI29" s="27"/>
      <c r="AV29" s="31"/>
    </row>
    <row r="30" spans="1:62" x14ac:dyDescent="0.3">
      <c r="A30" s="2"/>
      <c r="B30" s="2"/>
      <c r="C30" s="2"/>
      <c r="D30" s="2"/>
      <c r="E30" s="2"/>
      <c r="W30" s="27"/>
      <c r="Y30" s="27"/>
      <c r="AF30" s="27"/>
      <c r="AG30" s="27"/>
      <c r="AH30" s="27"/>
      <c r="AI30" s="27"/>
      <c r="AV30" s="31"/>
    </row>
    <row r="31" spans="1:62" x14ac:dyDescent="0.3">
      <c r="A31" s="2"/>
      <c r="B31" s="2"/>
      <c r="C31" s="2"/>
      <c r="D31" s="2"/>
      <c r="E31" s="2"/>
      <c r="W31" s="27"/>
      <c r="Y31" s="27"/>
      <c r="AF31" s="27"/>
      <c r="AG31" s="27"/>
      <c r="AH31" s="27"/>
      <c r="AI31" s="27"/>
      <c r="AV31" s="31"/>
    </row>
    <row r="32" spans="1:62" x14ac:dyDescent="0.3">
      <c r="A32" s="2"/>
      <c r="B32" s="2"/>
      <c r="C32" s="2"/>
      <c r="D32" s="2"/>
      <c r="E32" s="2"/>
      <c r="W32" s="27"/>
      <c r="Y32" s="27"/>
      <c r="AF32" s="27"/>
      <c r="AG32" s="27"/>
      <c r="AH32" s="27"/>
      <c r="AI32" s="27"/>
      <c r="AV32" s="31"/>
    </row>
    <row r="33" spans="1:48" x14ac:dyDescent="0.3">
      <c r="A33" s="2"/>
      <c r="B33" s="2"/>
      <c r="C33" s="2"/>
      <c r="D33" s="2"/>
      <c r="E33" s="2"/>
      <c r="W33" s="27"/>
      <c r="Y33" s="27"/>
      <c r="AF33" s="27"/>
      <c r="AG33" s="27"/>
      <c r="AH33" s="27"/>
      <c r="AI33" s="27"/>
      <c r="AV33" s="31"/>
    </row>
    <row r="34" spans="1:48" x14ac:dyDescent="0.3">
      <c r="A34" s="2"/>
      <c r="B34" s="2"/>
      <c r="C34" s="2"/>
      <c r="D34" s="2"/>
      <c r="E34" s="2"/>
      <c r="W34" s="27"/>
      <c r="Y34" s="27"/>
      <c r="AF34" s="27"/>
      <c r="AG34" s="27"/>
      <c r="AH34" s="27"/>
      <c r="AI34" s="27"/>
      <c r="AV34" s="31"/>
    </row>
    <row r="35" spans="1:48" x14ac:dyDescent="0.3">
      <c r="A35" s="2"/>
      <c r="B35" s="2"/>
      <c r="C35" s="2"/>
      <c r="D35" s="2"/>
      <c r="E35" s="2"/>
      <c r="W35" s="27"/>
      <c r="Y35" s="27"/>
      <c r="AF35" s="27"/>
      <c r="AG35" s="27"/>
      <c r="AH35" s="27"/>
      <c r="AI35" s="27"/>
      <c r="AV35" s="31"/>
    </row>
    <row r="36" spans="1:48" x14ac:dyDescent="0.3">
      <c r="A36" s="2"/>
      <c r="B36" s="2"/>
      <c r="C36" s="2"/>
      <c r="D36" s="2"/>
      <c r="E36" s="2"/>
      <c r="W36" s="27"/>
      <c r="Y36" s="27"/>
      <c r="AF36" s="27"/>
      <c r="AG36" s="27"/>
      <c r="AH36" s="27"/>
      <c r="AI36" s="27"/>
      <c r="AV36" s="31"/>
    </row>
    <row r="37" spans="1:48" x14ac:dyDescent="0.3">
      <c r="A37" s="2"/>
      <c r="B37" s="2"/>
      <c r="C37" s="2"/>
      <c r="D37" s="2"/>
      <c r="E37" s="2"/>
      <c r="W37" s="27"/>
      <c r="Y37" s="27"/>
      <c r="AF37" s="27"/>
      <c r="AG37" s="27"/>
      <c r="AH37" s="27"/>
      <c r="AI37" s="27"/>
      <c r="AV37" s="31"/>
    </row>
    <row r="38" spans="1:48" x14ac:dyDescent="0.3">
      <c r="A38" s="2"/>
      <c r="B38" s="2"/>
      <c r="C38" s="2"/>
      <c r="D38" s="2"/>
      <c r="E38" s="2"/>
      <c r="W38" s="27"/>
      <c r="Y38" s="27"/>
      <c r="AF38" s="27"/>
      <c r="AG38" s="27"/>
      <c r="AH38" s="27"/>
      <c r="AI38" s="27"/>
      <c r="AV38" s="31"/>
    </row>
    <row r="39" spans="1:48" x14ac:dyDescent="0.3">
      <c r="A39" s="2"/>
      <c r="B39" s="2"/>
      <c r="C39" s="2"/>
      <c r="D39" s="2"/>
      <c r="E39" s="2"/>
      <c r="W39" s="27"/>
      <c r="Y39" s="27"/>
      <c r="AF39" s="27"/>
      <c r="AG39" s="27"/>
      <c r="AH39" s="27"/>
      <c r="AI39" s="27"/>
      <c r="AV39" s="31"/>
    </row>
    <row r="40" spans="1:48" x14ac:dyDescent="0.3">
      <c r="A40" s="2"/>
      <c r="B40" s="2"/>
      <c r="C40" s="2"/>
      <c r="D40" s="2"/>
      <c r="E40" s="2"/>
      <c r="W40" s="27"/>
      <c r="Y40" s="27"/>
      <c r="AF40" s="27"/>
      <c r="AG40" s="27"/>
      <c r="AH40" s="27"/>
      <c r="AI40" s="27"/>
      <c r="AV40" s="31"/>
    </row>
    <row r="41" spans="1:48" x14ac:dyDescent="0.3">
      <c r="A41" s="2"/>
      <c r="B41" s="2"/>
      <c r="C41" s="2"/>
      <c r="D41" s="2"/>
      <c r="E41" s="2"/>
      <c r="W41" s="27"/>
      <c r="Y41" s="27"/>
      <c r="AF41" s="27"/>
      <c r="AG41" s="27"/>
      <c r="AH41" s="27"/>
      <c r="AI41" s="27"/>
      <c r="AV41" s="31"/>
    </row>
    <row r="42" spans="1:48" x14ac:dyDescent="0.3">
      <c r="A42" s="2"/>
      <c r="B42" s="2"/>
      <c r="C42" s="2"/>
      <c r="D42" s="2"/>
      <c r="E42" s="2"/>
      <c r="W42" s="27"/>
      <c r="Y42" s="27"/>
      <c r="AF42" s="27"/>
      <c r="AG42" s="27"/>
      <c r="AH42" s="27"/>
      <c r="AI42" s="27"/>
      <c r="AV42" s="31"/>
    </row>
    <row r="43" spans="1:48" x14ac:dyDescent="0.3">
      <c r="A43" s="2"/>
      <c r="B43" s="2"/>
      <c r="C43" s="2"/>
      <c r="D43" s="2"/>
      <c r="E43" s="2"/>
      <c r="W43" s="27"/>
      <c r="Y43" s="27"/>
      <c r="AF43" s="27"/>
      <c r="AG43" s="27"/>
      <c r="AH43" s="27"/>
      <c r="AI43" s="27"/>
      <c r="AV43" s="31"/>
    </row>
    <row r="44" spans="1:48" x14ac:dyDescent="0.3">
      <c r="A44" s="2"/>
      <c r="B44" s="2"/>
      <c r="C44" s="2"/>
      <c r="D44" s="2"/>
      <c r="E44" s="2"/>
      <c r="W44" s="27"/>
      <c r="Y44" s="27"/>
      <c r="AF44" s="27"/>
      <c r="AG44" s="27"/>
      <c r="AH44" s="27"/>
      <c r="AI44" s="27"/>
      <c r="AV44" s="31"/>
    </row>
    <row r="45" spans="1:48" x14ac:dyDescent="0.3">
      <c r="A45" s="2"/>
      <c r="B45" s="2"/>
      <c r="C45" s="2"/>
      <c r="D45" s="2"/>
      <c r="E45" s="2"/>
      <c r="W45" s="27"/>
      <c r="Y45" s="27"/>
      <c r="AF45" s="27"/>
      <c r="AG45" s="27"/>
      <c r="AH45" s="27"/>
      <c r="AI45" s="27"/>
      <c r="AV45" s="31"/>
    </row>
    <row r="46" spans="1:48" x14ac:dyDescent="0.3">
      <c r="A46" s="2"/>
      <c r="B46" s="2"/>
      <c r="C46" s="2"/>
      <c r="D46" s="2"/>
      <c r="E46" s="2"/>
      <c r="W46" s="27"/>
      <c r="Y46" s="27"/>
      <c r="AF46" s="27"/>
      <c r="AG46" s="27"/>
      <c r="AH46" s="27"/>
      <c r="AI46" s="27"/>
      <c r="AV46" s="31"/>
    </row>
    <row r="47" spans="1:48" x14ac:dyDescent="0.3">
      <c r="A47" s="2"/>
      <c r="B47" s="2"/>
      <c r="C47" s="2"/>
      <c r="D47" s="2"/>
      <c r="E47" s="2"/>
      <c r="W47" s="27"/>
      <c r="Y47" s="27"/>
      <c r="AF47" s="27"/>
      <c r="AG47" s="27"/>
      <c r="AH47" s="27"/>
      <c r="AI47" s="27"/>
      <c r="AV47" s="31"/>
    </row>
    <row r="48" spans="1:48" x14ac:dyDescent="0.3">
      <c r="A48" s="2"/>
      <c r="B48" s="2"/>
      <c r="C48" s="2"/>
      <c r="D48" s="2"/>
      <c r="E48" s="2"/>
      <c r="W48" s="27"/>
      <c r="Y48" s="27"/>
      <c r="AF48" s="27"/>
      <c r="AG48" s="27"/>
      <c r="AH48" s="27"/>
      <c r="AI48" s="27"/>
      <c r="AV48" s="31"/>
    </row>
    <row r="49" spans="1:48" x14ac:dyDescent="0.3">
      <c r="A49" s="2"/>
      <c r="B49" s="2"/>
      <c r="C49" s="2"/>
      <c r="D49" s="2"/>
      <c r="E49" s="2"/>
      <c r="W49" s="27"/>
      <c r="Y49" s="27"/>
      <c r="AF49" s="27"/>
      <c r="AG49" s="27"/>
      <c r="AH49" s="27"/>
      <c r="AI49" s="27"/>
      <c r="AV49" s="31"/>
    </row>
    <row r="50" spans="1:48" x14ac:dyDescent="0.3">
      <c r="A50" s="2"/>
      <c r="B50" s="2"/>
      <c r="C50" s="2"/>
      <c r="D50" s="2"/>
      <c r="E50" s="2"/>
      <c r="W50" s="27"/>
      <c r="Y50" s="27"/>
      <c r="AF50" s="27"/>
      <c r="AG50" s="27"/>
      <c r="AH50" s="27"/>
      <c r="AI50" s="27"/>
      <c r="AV50" s="31"/>
    </row>
    <row r="51" spans="1:48" x14ac:dyDescent="0.3">
      <c r="A51" s="2"/>
      <c r="B51" s="2"/>
      <c r="C51" s="2"/>
      <c r="D51" s="2"/>
      <c r="E51" s="2"/>
      <c r="W51" s="27"/>
      <c r="Y51" s="27"/>
      <c r="AF51" s="27"/>
      <c r="AG51" s="27"/>
      <c r="AH51" s="27"/>
      <c r="AI51" s="27"/>
      <c r="AV51" s="31"/>
    </row>
    <row r="52" spans="1:48" x14ac:dyDescent="0.3">
      <c r="A52" s="2"/>
      <c r="B52" s="2"/>
      <c r="C52" s="2"/>
      <c r="D52" s="2"/>
      <c r="E52" s="2"/>
      <c r="W52" s="27"/>
      <c r="Y52" s="27"/>
      <c r="AF52" s="27"/>
      <c r="AG52" s="27"/>
      <c r="AH52" s="27"/>
      <c r="AI52" s="27"/>
      <c r="AV52" s="31"/>
    </row>
    <row r="53" spans="1:48" x14ac:dyDescent="0.3">
      <c r="A53" s="2"/>
      <c r="B53" s="2"/>
      <c r="C53" s="2"/>
      <c r="D53" s="2"/>
      <c r="E53" s="2"/>
      <c r="W53" s="27"/>
      <c r="Y53" s="27"/>
      <c r="AF53" s="27"/>
      <c r="AG53" s="27"/>
      <c r="AH53" s="27"/>
      <c r="AI53" s="27"/>
      <c r="AV53" s="31"/>
    </row>
    <row r="54" spans="1:48" x14ac:dyDescent="0.3">
      <c r="A54" s="2"/>
      <c r="B54" s="2"/>
      <c r="C54" s="2"/>
      <c r="D54" s="2"/>
      <c r="E54" s="2"/>
      <c r="W54" s="27"/>
      <c r="Y54" s="27"/>
      <c r="AF54" s="27"/>
      <c r="AG54" s="27"/>
      <c r="AH54" s="27"/>
      <c r="AI54" s="27"/>
      <c r="AV54" s="31"/>
    </row>
    <row r="55" spans="1:48" x14ac:dyDescent="0.3">
      <c r="A55" s="2"/>
      <c r="B55" s="2"/>
      <c r="C55" s="2"/>
      <c r="D55" s="2"/>
      <c r="E55" s="2"/>
      <c r="W55" s="27"/>
      <c r="Y55" s="27"/>
      <c r="AF55" s="27"/>
      <c r="AG55" s="27"/>
      <c r="AH55" s="27"/>
      <c r="AI55" s="27"/>
      <c r="AV55" s="31"/>
    </row>
    <row r="56" spans="1:48" x14ac:dyDescent="0.3">
      <c r="A56" s="2"/>
      <c r="B56" s="2"/>
      <c r="C56" s="2"/>
      <c r="D56" s="2"/>
      <c r="E56" s="2"/>
      <c r="W56" s="27"/>
      <c r="Y56" s="27"/>
      <c r="AF56" s="27"/>
      <c r="AG56" s="27"/>
      <c r="AH56" s="27"/>
      <c r="AI56" s="27"/>
      <c r="AV56" s="31"/>
    </row>
    <row r="57" spans="1:48" x14ac:dyDescent="0.3">
      <c r="A57" s="2"/>
      <c r="B57" s="2"/>
      <c r="C57" s="2"/>
      <c r="D57" s="2"/>
      <c r="E57" s="2"/>
      <c r="W57" s="27"/>
      <c r="Y57" s="27"/>
      <c r="AF57" s="27"/>
      <c r="AG57" s="27"/>
      <c r="AH57" s="27"/>
      <c r="AI57" s="27"/>
      <c r="AV57" s="31"/>
    </row>
    <row r="58" spans="1:48" x14ac:dyDescent="0.3">
      <c r="A58" s="2"/>
      <c r="B58" s="2"/>
      <c r="C58" s="2"/>
      <c r="D58" s="2"/>
      <c r="E58" s="2"/>
      <c r="W58" s="27"/>
      <c r="Y58" s="27"/>
      <c r="AF58" s="27"/>
      <c r="AG58" s="27"/>
      <c r="AH58" s="27"/>
      <c r="AI58" s="27"/>
      <c r="AV58" s="31"/>
    </row>
    <row r="59" spans="1:48" x14ac:dyDescent="0.3">
      <c r="A59" s="2"/>
      <c r="B59" s="2"/>
      <c r="C59" s="2"/>
      <c r="D59" s="2"/>
      <c r="E59" s="2"/>
      <c r="W59" s="27"/>
      <c r="Y59" s="27"/>
      <c r="AF59" s="27"/>
      <c r="AG59" s="27"/>
      <c r="AH59" s="27"/>
      <c r="AI59" s="27"/>
      <c r="AV59" s="31"/>
    </row>
    <row r="60" spans="1:48" x14ac:dyDescent="0.3">
      <c r="A60" s="2"/>
      <c r="B60" s="2"/>
      <c r="C60" s="2"/>
      <c r="D60" s="2"/>
      <c r="E60" s="2"/>
      <c r="W60" s="27"/>
      <c r="Y60" s="27"/>
      <c r="AF60" s="27"/>
      <c r="AG60" s="27"/>
      <c r="AH60" s="27"/>
      <c r="AI60" s="27"/>
      <c r="AV60" s="31"/>
    </row>
    <row r="61" spans="1:48" x14ac:dyDescent="0.3">
      <c r="A61" s="2"/>
      <c r="B61" s="2"/>
      <c r="C61" s="2"/>
      <c r="D61" s="2"/>
      <c r="E61" s="2"/>
      <c r="W61" s="27"/>
      <c r="Y61" s="27"/>
      <c r="AF61" s="27"/>
      <c r="AG61" s="27"/>
      <c r="AH61" s="27"/>
      <c r="AI61" s="27"/>
      <c r="AV61" s="31"/>
    </row>
    <row r="62" spans="1:48" x14ac:dyDescent="0.3">
      <c r="A62" s="2"/>
      <c r="B62" s="2"/>
      <c r="C62" s="2"/>
      <c r="D62" s="2"/>
      <c r="E62" s="2"/>
      <c r="W62" s="27"/>
      <c r="Y62" s="27"/>
      <c r="AF62" s="27"/>
      <c r="AG62" s="27"/>
      <c r="AH62" s="27"/>
      <c r="AI62" s="27"/>
      <c r="AV62" s="31"/>
    </row>
    <row r="63" spans="1:48" x14ac:dyDescent="0.3">
      <c r="A63" s="2"/>
      <c r="B63" s="2"/>
      <c r="C63" s="2"/>
      <c r="D63" s="2"/>
      <c r="E63" s="2"/>
      <c r="W63" s="27"/>
      <c r="Y63" s="27"/>
      <c r="AF63" s="27"/>
      <c r="AG63" s="27"/>
      <c r="AH63" s="27"/>
      <c r="AI63" s="27"/>
      <c r="AV63" s="31"/>
    </row>
    <row r="64" spans="1:48" x14ac:dyDescent="0.3">
      <c r="A64" s="2"/>
      <c r="B64" s="2"/>
      <c r="C64" s="2"/>
      <c r="D64" s="2"/>
      <c r="E64" s="2"/>
      <c r="W64" s="27"/>
      <c r="Y64" s="27"/>
      <c r="AF64" s="27"/>
      <c r="AG64" s="27"/>
      <c r="AH64" s="27"/>
      <c r="AI64" s="27"/>
      <c r="AV64" s="31"/>
    </row>
    <row r="65" spans="1:48" x14ac:dyDescent="0.3">
      <c r="A65" s="2"/>
      <c r="B65" s="2"/>
      <c r="C65" s="2"/>
      <c r="D65" s="2"/>
      <c r="E65" s="2"/>
      <c r="W65" s="27"/>
      <c r="Y65" s="27"/>
      <c r="AF65" s="27"/>
      <c r="AG65" s="27"/>
      <c r="AH65" s="27"/>
      <c r="AI65" s="27"/>
      <c r="AV65" s="31"/>
    </row>
    <row r="66" spans="1:48" x14ac:dyDescent="0.3">
      <c r="A66" s="2"/>
      <c r="B66" s="2"/>
      <c r="C66" s="2"/>
      <c r="D66" s="2"/>
      <c r="E66" s="2"/>
      <c r="W66" s="27"/>
      <c r="Y66" s="27"/>
      <c r="AF66" s="27"/>
      <c r="AG66" s="27"/>
      <c r="AH66" s="27"/>
      <c r="AI66" s="27"/>
      <c r="AV66" s="31"/>
    </row>
    <row r="67" spans="1:48" x14ac:dyDescent="0.3">
      <c r="A67" s="2"/>
      <c r="B67" s="2"/>
      <c r="C67" s="2"/>
      <c r="D67" s="2"/>
      <c r="E67" s="2"/>
      <c r="W67" s="27"/>
      <c r="Y67" s="27"/>
      <c r="AF67" s="27"/>
      <c r="AG67" s="27"/>
      <c r="AH67" s="27"/>
      <c r="AI67" s="27"/>
      <c r="AV67" s="31"/>
    </row>
    <row r="68" spans="1:48" x14ac:dyDescent="0.3">
      <c r="A68" s="2"/>
      <c r="B68" s="2"/>
      <c r="C68" s="2"/>
      <c r="D68" s="2"/>
      <c r="E68" s="2"/>
      <c r="W68" s="27"/>
      <c r="Y68" s="27"/>
      <c r="AF68" s="27"/>
      <c r="AG68" s="27"/>
      <c r="AH68" s="27"/>
      <c r="AI68" s="27"/>
      <c r="AV68" s="31"/>
    </row>
    <row r="69" spans="1:48" x14ac:dyDescent="0.3">
      <c r="A69" s="2"/>
      <c r="B69" s="2"/>
      <c r="C69" s="2"/>
      <c r="D69" s="2"/>
      <c r="E69" s="2"/>
      <c r="W69" s="27"/>
      <c r="Y69" s="27"/>
      <c r="AF69" s="27"/>
      <c r="AG69" s="27"/>
      <c r="AH69" s="27"/>
      <c r="AI69" s="27"/>
      <c r="AV69" s="31"/>
    </row>
    <row r="70" spans="1:48" x14ac:dyDescent="0.3">
      <c r="A70" s="2"/>
      <c r="B70" s="2"/>
      <c r="C70" s="2"/>
      <c r="D70" s="2"/>
      <c r="E70" s="2"/>
      <c r="W70" s="27"/>
      <c r="Y70" s="27"/>
      <c r="AF70" s="27"/>
      <c r="AG70" s="27"/>
      <c r="AH70" s="27"/>
      <c r="AI70" s="27"/>
      <c r="AV70" s="31"/>
    </row>
    <row r="71" spans="1:48" x14ac:dyDescent="0.3">
      <c r="A71" s="2"/>
      <c r="B71" s="2"/>
      <c r="C71" s="2"/>
      <c r="D71" s="2"/>
      <c r="E71" s="2"/>
      <c r="W71" s="27"/>
      <c r="Y71" s="27"/>
      <c r="AF71" s="27"/>
      <c r="AG71" s="27"/>
      <c r="AH71" s="27"/>
      <c r="AI71" s="27"/>
      <c r="AV71" s="31"/>
    </row>
    <row r="72" spans="1:48" x14ac:dyDescent="0.3">
      <c r="A72" s="2"/>
      <c r="B72" s="2"/>
      <c r="C72" s="2"/>
      <c r="D72" s="2"/>
      <c r="E72" s="2"/>
      <c r="W72" s="27"/>
      <c r="Y72" s="27"/>
      <c r="AF72" s="27"/>
      <c r="AG72" s="27"/>
      <c r="AH72" s="27"/>
      <c r="AI72" s="27"/>
      <c r="AV72" s="31"/>
    </row>
    <row r="73" spans="1:48" x14ac:dyDescent="0.3">
      <c r="A73" s="2"/>
      <c r="B73" s="2"/>
      <c r="C73" s="2"/>
      <c r="D73" s="2"/>
      <c r="E73" s="2"/>
      <c r="W73" s="27"/>
      <c r="Y73" s="27"/>
      <c r="AF73" s="27"/>
      <c r="AG73" s="27"/>
      <c r="AH73" s="27"/>
      <c r="AI73" s="27"/>
      <c r="AV73" s="31"/>
    </row>
    <row r="74" spans="1:48" x14ac:dyDescent="0.3">
      <c r="A74" s="2"/>
      <c r="B74" s="2"/>
      <c r="C74" s="2"/>
      <c r="D74" s="2"/>
      <c r="E74" s="2"/>
      <c r="W74" s="27"/>
      <c r="Y74" s="27"/>
      <c r="AF74" s="27"/>
      <c r="AG74" s="27"/>
      <c r="AH74" s="27"/>
      <c r="AI74" s="27"/>
      <c r="AV74" s="31"/>
    </row>
    <row r="75" spans="1:48" x14ac:dyDescent="0.3">
      <c r="A75" s="2"/>
      <c r="B75" s="2"/>
      <c r="C75" s="2"/>
      <c r="D75" s="2"/>
      <c r="E75" s="2"/>
      <c r="W75" s="27"/>
      <c r="Y75" s="27"/>
      <c r="AF75" s="27"/>
      <c r="AG75" s="27"/>
      <c r="AH75" s="27"/>
      <c r="AI75" s="27"/>
      <c r="AV75" s="31"/>
    </row>
    <row r="76" spans="1:48" x14ac:dyDescent="0.3">
      <c r="A76" s="2"/>
      <c r="B76" s="2"/>
      <c r="C76" s="2"/>
      <c r="D76" s="2"/>
      <c r="E76" s="2"/>
      <c r="W76" s="27"/>
      <c r="Y76" s="27"/>
      <c r="AF76" s="27"/>
      <c r="AG76" s="27"/>
      <c r="AH76" s="27"/>
      <c r="AI76" s="27"/>
      <c r="AV76" s="31"/>
    </row>
    <row r="77" spans="1:48" x14ac:dyDescent="0.3">
      <c r="A77" s="2"/>
      <c r="B77" s="2"/>
      <c r="C77" s="2"/>
      <c r="D77" s="2"/>
      <c r="E77" s="2"/>
      <c r="W77" s="27"/>
      <c r="Y77" s="27"/>
      <c r="AF77" s="27"/>
      <c r="AG77" s="27"/>
      <c r="AH77" s="27"/>
      <c r="AI77" s="27"/>
      <c r="AV77" s="31"/>
    </row>
    <row r="78" spans="1:48" x14ac:dyDescent="0.3">
      <c r="A78" s="2"/>
      <c r="B78" s="2"/>
      <c r="C78" s="2"/>
      <c r="D78" s="2"/>
      <c r="E78" s="2"/>
      <c r="W78" s="27"/>
      <c r="Y78" s="27"/>
      <c r="AF78" s="27"/>
      <c r="AG78" s="27"/>
      <c r="AH78" s="27"/>
      <c r="AI78" s="27"/>
      <c r="AV78" s="31"/>
    </row>
    <row r="79" spans="1:48" x14ac:dyDescent="0.3">
      <c r="A79" s="2"/>
      <c r="B79" s="2"/>
      <c r="C79" s="2"/>
      <c r="D79" s="2"/>
      <c r="E79" s="2"/>
      <c r="W79" s="27"/>
      <c r="Y79" s="27"/>
      <c r="AF79" s="27"/>
      <c r="AG79" s="27"/>
      <c r="AH79" s="27"/>
      <c r="AI79" s="27"/>
      <c r="AV79" s="31"/>
    </row>
    <row r="80" spans="1:48" x14ac:dyDescent="0.3">
      <c r="A80" s="2"/>
      <c r="B80" s="2"/>
      <c r="C80" s="2"/>
      <c r="D80" s="2"/>
      <c r="E80" s="2"/>
      <c r="W80" s="27"/>
      <c r="Y80" s="27"/>
      <c r="AF80" s="27"/>
      <c r="AG80" s="27"/>
      <c r="AH80" s="27"/>
      <c r="AI80" s="27"/>
      <c r="AV80" s="31"/>
    </row>
    <row r="81" spans="1:48" x14ac:dyDescent="0.3">
      <c r="A81" s="2"/>
      <c r="B81" s="2"/>
      <c r="C81" s="2"/>
      <c r="D81" s="2"/>
      <c r="E81" s="2"/>
      <c r="W81" s="27"/>
      <c r="Y81" s="27"/>
      <c r="AF81" s="27"/>
      <c r="AG81" s="27"/>
      <c r="AH81" s="27"/>
      <c r="AI81" s="27"/>
      <c r="AV81" s="31"/>
    </row>
    <row r="82" spans="1:48" x14ac:dyDescent="0.3">
      <c r="A82" s="2"/>
      <c r="B82" s="2"/>
      <c r="C82" s="2"/>
      <c r="D82" s="2"/>
      <c r="E82" s="2"/>
      <c r="W82" s="27"/>
      <c r="Y82" s="27"/>
      <c r="AF82" s="27"/>
      <c r="AG82" s="27"/>
      <c r="AH82" s="27"/>
      <c r="AI82" s="27"/>
      <c r="AV82" s="31"/>
    </row>
    <row r="83" spans="1:48" x14ac:dyDescent="0.3">
      <c r="A83" s="2"/>
      <c r="B83" s="2"/>
      <c r="C83" s="2"/>
      <c r="D83" s="2"/>
      <c r="E83" s="2"/>
      <c r="W83" s="27"/>
      <c r="Y83" s="27"/>
      <c r="AF83" s="27"/>
      <c r="AG83" s="27"/>
      <c r="AH83" s="27"/>
      <c r="AI83" s="27"/>
      <c r="AV83" s="31"/>
    </row>
    <row r="84" spans="1:48" x14ac:dyDescent="0.3">
      <c r="A84" s="2"/>
      <c r="B84" s="2"/>
      <c r="C84" s="2"/>
      <c r="D84" s="2"/>
      <c r="E84" s="2"/>
      <c r="W84" s="27"/>
      <c r="Y84" s="27"/>
      <c r="AF84" s="27"/>
      <c r="AG84" s="27"/>
      <c r="AH84" s="27"/>
      <c r="AI84" s="27"/>
      <c r="AV84" s="31"/>
    </row>
    <row r="85" spans="1:48" x14ac:dyDescent="0.3">
      <c r="A85" s="2"/>
      <c r="B85" s="2"/>
      <c r="C85" s="2"/>
      <c r="D85" s="2"/>
      <c r="E85" s="2"/>
      <c r="W85" s="27"/>
      <c r="Y85" s="27"/>
      <c r="AF85" s="27"/>
      <c r="AG85" s="27"/>
      <c r="AH85" s="27"/>
      <c r="AI85" s="27"/>
      <c r="AV85" s="31"/>
    </row>
    <row r="86" spans="1:48" x14ac:dyDescent="0.3">
      <c r="A86" s="2"/>
      <c r="B86" s="2"/>
      <c r="C86" s="2"/>
      <c r="D86" s="2"/>
      <c r="E86" s="2"/>
      <c r="W86" s="27"/>
      <c r="Y86" s="27"/>
      <c r="AF86" s="27"/>
      <c r="AG86" s="27"/>
      <c r="AH86" s="27"/>
      <c r="AI86" s="27"/>
      <c r="AV86" s="31"/>
    </row>
    <row r="87" spans="1:48" x14ac:dyDescent="0.3">
      <c r="A87" s="2"/>
      <c r="B87" s="2"/>
      <c r="C87" s="2"/>
      <c r="D87" s="2"/>
      <c r="E87" s="2"/>
      <c r="W87" s="27"/>
      <c r="Y87" s="27"/>
      <c r="AF87" s="27"/>
      <c r="AG87" s="27"/>
      <c r="AH87" s="27"/>
      <c r="AI87" s="27"/>
      <c r="AV87" s="31"/>
    </row>
    <row r="88" spans="1:48" x14ac:dyDescent="0.3">
      <c r="A88" s="2"/>
      <c r="B88" s="2"/>
      <c r="C88" s="2"/>
      <c r="D88" s="2"/>
      <c r="E88" s="2"/>
      <c r="W88" s="27"/>
      <c r="Y88" s="27"/>
      <c r="AF88" s="27"/>
      <c r="AG88" s="27"/>
      <c r="AH88" s="27"/>
      <c r="AI88" s="27"/>
      <c r="AV88" s="31"/>
    </row>
    <row r="89" spans="1:48" x14ac:dyDescent="0.3">
      <c r="A89" s="2"/>
      <c r="B89" s="2"/>
      <c r="C89" s="2"/>
      <c r="D89" s="2"/>
      <c r="E89" s="2"/>
      <c r="W89" s="27"/>
      <c r="Y89" s="27"/>
      <c r="AF89" s="27"/>
      <c r="AG89" s="27"/>
      <c r="AH89" s="27"/>
      <c r="AI89" s="27"/>
      <c r="AV89" s="31"/>
    </row>
    <row r="90" spans="1:48" x14ac:dyDescent="0.3">
      <c r="A90" s="2"/>
      <c r="B90" s="2"/>
      <c r="C90" s="2"/>
      <c r="D90" s="2"/>
      <c r="E90" s="2"/>
      <c r="W90" s="27"/>
      <c r="Y90" s="27"/>
      <c r="AF90" s="27"/>
      <c r="AG90" s="27"/>
      <c r="AH90" s="27"/>
      <c r="AI90" s="27"/>
      <c r="AV90" s="31"/>
    </row>
    <row r="91" spans="1:48" x14ac:dyDescent="0.3">
      <c r="A91" s="2"/>
      <c r="B91" s="2"/>
      <c r="C91" s="2"/>
      <c r="D91" s="2"/>
      <c r="E91" s="2"/>
      <c r="W91" s="27"/>
      <c r="Y91" s="27"/>
      <c r="AF91" s="27"/>
      <c r="AG91" s="27"/>
      <c r="AH91" s="27"/>
      <c r="AI91" s="27"/>
      <c r="AV91" s="31"/>
    </row>
    <row r="92" spans="1:48" x14ac:dyDescent="0.3">
      <c r="A92" s="2"/>
      <c r="B92" s="2"/>
      <c r="C92" s="2"/>
      <c r="D92" s="2"/>
      <c r="E92" s="2"/>
      <c r="W92" s="27"/>
      <c r="Y92" s="27"/>
      <c r="AF92" s="27"/>
      <c r="AG92" s="27"/>
      <c r="AH92" s="27"/>
      <c r="AI92" s="27"/>
      <c r="AV92" s="31"/>
    </row>
    <row r="93" spans="1:48" x14ac:dyDescent="0.3">
      <c r="A93" s="2"/>
      <c r="B93" s="2"/>
      <c r="C93" s="2"/>
      <c r="D93" s="2"/>
      <c r="E93" s="2"/>
      <c r="W93" s="27"/>
      <c r="Y93" s="27"/>
      <c r="AF93" s="27"/>
      <c r="AG93" s="27"/>
      <c r="AH93" s="27"/>
      <c r="AI93" s="27"/>
      <c r="AV93" s="31"/>
    </row>
    <row r="94" spans="1:48" x14ac:dyDescent="0.3">
      <c r="A94" s="2"/>
      <c r="B94" s="2"/>
      <c r="C94" s="2"/>
      <c r="D94" s="2"/>
      <c r="E94" s="2"/>
      <c r="W94" s="27"/>
      <c r="Y94" s="27"/>
      <c r="AF94" s="27"/>
      <c r="AG94" s="27"/>
      <c r="AH94" s="27"/>
      <c r="AI94" s="27"/>
      <c r="AV94" s="31"/>
    </row>
    <row r="95" spans="1:48" x14ac:dyDescent="0.3">
      <c r="A95" s="2"/>
      <c r="B95" s="2"/>
      <c r="C95" s="2"/>
      <c r="D95" s="2"/>
      <c r="E95" s="2"/>
      <c r="W95" s="27"/>
      <c r="Y95" s="27"/>
      <c r="AF95" s="27"/>
      <c r="AG95" s="27"/>
      <c r="AH95" s="27"/>
      <c r="AI95" s="27"/>
      <c r="AV95" s="31"/>
    </row>
    <row r="96" spans="1:48" x14ac:dyDescent="0.3">
      <c r="A96" s="2"/>
      <c r="B96" s="2"/>
      <c r="C96" s="2"/>
      <c r="D96" s="2"/>
      <c r="E96" s="2"/>
      <c r="W96" s="27"/>
      <c r="Y96" s="27"/>
      <c r="AF96" s="27"/>
      <c r="AG96" s="27"/>
      <c r="AH96" s="27"/>
      <c r="AI96" s="27"/>
      <c r="AV96" s="31"/>
    </row>
    <row r="97" spans="1:48" x14ac:dyDescent="0.3">
      <c r="A97" s="2"/>
      <c r="B97" s="2"/>
      <c r="C97" s="2"/>
      <c r="D97" s="2"/>
      <c r="E97" s="2"/>
      <c r="W97" s="27"/>
      <c r="Y97" s="27"/>
      <c r="AF97" s="27"/>
      <c r="AG97" s="27"/>
      <c r="AH97" s="27"/>
      <c r="AI97" s="27"/>
      <c r="AV97" s="31"/>
    </row>
    <row r="98" spans="1:48" x14ac:dyDescent="0.3">
      <c r="A98" s="2"/>
      <c r="B98" s="2"/>
      <c r="C98" s="2"/>
      <c r="D98" s="2"/>
      <c r="E98" s="2"/>
      <c r="W98" s="27"/>
      <c r="Y98" s="27"/>
      <c r="AF98" s="27"/>
      <c r="AG98" s="27"/>
      <c r="AH98" s="27"/>
      <c r="AI98" s="27"/>
      <c r="AV98" s="31"/>
    </row>
    <row r="99" spans="1:48" x14ac:dyDescent="0.3">
      <c r="A99" s="2"/>
      <c r="B99" s="2"/>
      <c r="C99" s="2"/>
      <c r="D99" s="2"/>
      <c r="E99" s="2"/>
      <c r="W99" s="27"/>
      <c r="Y99" s="27"/>
      <c r="AF99" s="27"/>
      <c r="AG99" s="27"/>
      <c r="AH99" s="27"/>
      <c r="AI99" s="27"/>
      <c r="AV99" s="31"/>
    </row>
    <row r="100" spans="1:48" x14ac:dyDescent="0.3">
      <c r="A100" s="2"/>
      <c r="B100" s="2"/>
      <c r="C100" s="2"/>
      <c r="D100" s="2"/>
      <c r="E100" s="2"/>
      <c r="W100" s="27"/>
      <c r="Y100" s="27"/>
      <c r="AF100" s="27"/>
      <c r="AG100" s="27"/>
      <c r="AH100" s="27"/>
      <c r="AI100" s="27"/>
      <c r="AV100" s="31"/>
    </row>
    <row r="101" spans="1:48" x14ac:dyDescent="0.3">
      <c r="A101" s="2"/>
      <c r="B101" s="2"/>
      <c r="C101" s="2"/>
      <c r="D101" s="2"/>
      <c r="E101" s="2"/>
      <c r="W101" s="27"/>
      <c r="Y101" s="27"/>
      <c r="AF101" s="27"/>
      <c r="AG101" s="27"/>
      <c r="AH101" s="27"/>
      <c r="AI101" s="27"/>
      <c r="AV101" s="31"/>
    </row>
    <row r="102" spans="1:48" x14ac:dyDescent="0.3">
      <c r="A102" s="2"/>
      <c r="B102" s="2"/>
      <c r="C102" s="2"/>
      <c r="D102" s="2"/>
      <c r="E102" s="2"/>
      <c r="W102" s="27"/>
      <c r="Y102" s="27"/>
      <c r="AF102" s="27"/>
      <c r="AG102" s="27"/>
      <c r="AH102" s="27"/>
      <c r="AI102" s="27"/>
      <c r="AV102" s="31"/>
    </row>
    <row r="103" spans="1:48" x14ac:dyDescent="0.3">
      <c r="A103" s="2"/>
      <c r="B103" s="2"/>
      <c r="C103" s="2"/>
      <c r="D103" s="2"/>
      <c r="E103" s="2"/>
      <c r="W103" s="27"/>
      <c r="Y103" s="27"/>
      <c r="AF103" s="27"/>
      <c r="AG103" s="27"/>
      <c r="AH103" s="27"/>
      <c r="AI103" s="27"/>
      <c r="AV103" s="31"/>
    </row>
    <row r="104" spans="1:48" x14ac:dyDescent="0.3">
      <c r="A104" s="2"/>
      <c r="B104" s="2"/>
      <c r="C104" s="2"/>
      <c r="D104" s="2"/>
      <c r="E104" s="2"/>
      <c r="W104" s="27"/>
      <c r="Y104" s="27"/>
      <c r="AF104" s="27"/>
      <c r="AG104" s="27"/>
      <c r="AH104" s="27"/>
      <c r="AI104" s="27"/>
      <c r="AV104" s="31"/>
    </row>
    <row r="105" spans="1:48" x14ac:dyDescent="0.3">
      <c r="A105" s="2"/>
      <c r="B105" s="2"/>
      <c r="C105" s="2"/>
      <c r="D105" s="2"/>
      <c r="E105" s="2"/>
      <c r="W105" s="27"/>
      <c r="Y105" s="27"/>
      <c r="AF105" s="27"/>
      <c r="AG105" s="27"/>
      <c r="AH105" s="27"/>
      <c r="AI105" s="27"/>
      <c r="AV105" s="31"/>
    </row>
    <row r="106" spans="1:48" x14ac:dyDescent="0.3">
      <c r="A106" s="2"/>
      <c r="B106" s="2"/>
      <c r="C106" s="2"/>
      <c r="D106" s="2"/>
      <c r="E106" s="2"/>
      <c r="W106" s="27"/>
      <c r="Y106" s="27"/>
      <c r="AF106" s="27"/>
      <c r="AG106" s="27"/>
      <c r="AH106" s="27"/>
      <c r="AI106" s="27"/>
      <c r="AV106" s="31"/>
    </row>
    <row r="107" spans="1:48" x14ac:dyDescent="0.3">
      <c r="A107" s="2"/>
      <c r="B107" s="2"/>
      <c r="C107" s="2"/>
      <c r="D107" s="2"/>
      <c r="E107" s="2"/>
      <c r="W107" s="27"/>
      <c r="Y107" s="27"/>
      <c r="AF107" s="27"/>
      <c r="AG107" s="27"/>
      <c r="AH107" s="27"/>
      <c r="AI107" s="27"/>
      <c r="AV107" s="31"/>
    </row>
    <row r="108" spans="1:48" x14ac:dyDescent="0.3">
      <c r="A108" s="2"/>
      <c r="B108" s="2"/>
      <c r="C108" s="2"/>
      <c r="D108" s="2"/>
      <c r="E108" s="2"/>
      <c r="W108" s="27"/>
      <c r="Y108" s="27"/>
      <c r="AF108" s="27"/>
      <c r="AG108" s="27"/>
      <c r="AH108" s="27"/>
      <c r="AI108" s="27"/>
      <c r="AV108" s="31"/>
    </row>
    <row r="109" spans="1:48" x14ac:dyDescent="0.3">
      <c r="A109" s="2"/>
      <c r="B109" s="2"/>
      <c r="C109" s="2"/>
      <c r="D109" s="2"/>
      <c r="E109" s="2"/>
      <c r="W109" s="27"/>
      <c r="Y109" s="27"/>
      <c r="AF109" s="27"/>
      <c r="AG109" s="27"/>
      <c r="AH109" s="27"/>
      <c r="AI109" s="27"/>
      <c r="AV109" s="31"/>
    </row>
    <row r="110" spans="1:48" x14ac:dyDescent="0.3">
      <c r="A110" s="2"/>
      <c r="B110" s="2"/>
      <c r="C110" s="2"/>
      <c r="D110" s="2"/>
      <c r="E110" s="2"/>
      <c r="W110" s="27"/>
      <c r="Y110" s="27"/>
      <c r="AF110" s="27"/>
      <c r="AG110" s="27"/>
      <c r="AH110" s="27"/>
      <c r="AI110" s="27"/>
      <c r="AV110" s="31"/>
    </row>
    <row r="111" spans="1:48" x14ac:dyDescent="0.3">
      <c r="A111" s="2"/>
      <c r="B111" s="2"/>
      <c r="C111" s="2"/>
      <c r="D111" s="2"/>
      <c r="E111" s="2"/>
      <c r="W111" s="27"/>
      <c r="Y111" s="27"/>
      <c r="AF111" s="27"/>
      <c r="AG111" s="27"/>
      <c r="AH111" s="27"/>
      <c r="AI111" s="27"/>
      <c r="AV111" s="31"/>
    </row>
    <row r="112" spans="1:48" x14ac:dyDescent="0.3">
      <c r="A112" s="2"/>
      <c r="B112" s="2"/>
      <c r="C112" s="2"/>
      <c r="D112" s="2"/>
      <c r="E112" s="2"/>
      <c r="W112" s="27"/>
      <c r="Y112" s="27"/>
      <c r="AF112" s="27"/>
      <c r="AG112" s="27"/>
      <c r="AH112" s="27"/>
      <c r="AI112" s="27"/>
      <c r="AV112" s="31"/>
    </row>
    <row r="113" spans="1:48" x14ac:dyDescent="0.3">
      <c r="A113" s="2"/>
      <c r="B113" s="2"/>
      <c r="C113" s="2"/>
      <c r="D113" s="2"/>
      <c r="E113" s="2"/>
      <c r="W113" s="27"/>
      <c r="Y113" s="27"/>
      <c r="AF113" s="27"/>
      <c r="AG113" s="27"/>
      <c r="AH113" s="27"/>
      <c r="AI113" s="27"/>
      <c r="AV113" s="31"/>
    </row>
    <row r="114" spans="1:48" x14ac:dyDescent="0.3">
      <c r="A114" s="2"/>
      <c r="B114" s="2"/>
      <c r="C114" s="2"/>
      <c r="D114" s="2"/>
      <c r="E114" s="2"/>
      <c r="W114" s="27"/>
      <c r="Y114" s="27"/>
      <c r="AF114" s="27"/>
      <c r="AG114" s="27"/>
      <c r="AH114" s="27"/>
      <c r="AI114" s="27"/>
      <c r="AV114" s="31"/>
    </row>
    <row r="115" spans="1:48" x14ac:dyDescent="0.3">
      <c r="A115" s="2"/>
      <c r="B115" s="2"/>
      <c r="C115" s="2"/>
      <c r="D115" s="2"/>
      <c r="E115" s="2"/>
      <c r="W115" s="27"/>
      <c r="Y115" s="27"/>
      <c r="AF115" s="27"/>
      <c r="AG115" s="27"/>
      <c r="AH115" s="27"/>
      <c r="AI115" s="27"/>
      <c r="AV115" s="31"/>
    </row>
    <row r="116" spans="1:48" x14ac:dyDescent="0.3">
      <c r="A116" s="2"/>
      <c r="B116" s="2"/>
      <c r="C116" s="2"/>
      <c r="D116" s="2"/>
      <c r="E116" s="2"/>
      <c r="W116" s="27"/>
      <c r="Y116" s="27"/>
      <c r="AF116" s="27"/>
      <c r="AG116" s="27"/>
      <c r="AH116" s="27"/>
      <c r="AI116" s="27"/>
      <c r="AV116" s="31"/>
    </row>
    <row r="117" spans="1:48" x14ac:dyDescent="0.3">
      <c r="A117" s="2"/>
      <c r="B117" s="2"/>
      <c r="C117" s="2"/>
      <c r="D117" s="2"/>
      <c r="E117" s="2"/>
      <c r="W117" s="27"/>
      <c r="Y117" s="27"/>
      <c r="AF117" s="27"/>
      <c r="AG117" s="27"/>
      <c r="AH117" s="27"/>
      <c r="AI117" s="27"/>
      <c r="AV117" s="31"/>
    </row>
    <row r="118" spans="1:48" x14ac:dyDescent="0.3">
      <c r="A118" s="2"/>
      <c r="B118" s="2"/>
      <c r="C118" s="2"/>
      <c r="D118" s="2"/>
      <c r="E118" s="2"/>
      <c r="W118" s="27"/>
      <c r="Y118" s="27"/>
      <c r="AF118" s="27"/>
      <c r="AG118" s="27"/>
      <c r="AH118" s="27"/>
      <c r="AI118" s="27"/>
      <c r="AV118" s="31"/>
    </row>
    <row r="119" spans="1:48" x14ac:dyDescent="0.3">
      <c r="A119" s="2"/>
      <c r="B119" s="2"/>
      <c r="C119" s="2"/>
      <c r="D119" s="2"/>
      <c r="E119" s="2"/>
      <c r="W119" s="27"/>
      <c r="Y119" s="27"/>
      <c r="AF119" s="27"/>
      <c r="AG119" s="27"/>
      <c r="AH119" s="27"/>
      <c r="AI119" s="27"/>
      <c r="AV119" s="31"/>
    </row>
    <row r="120" spans="1:48" x14ac:dyDescent="0.3">
      <c r="A120" s="2"/>
      <c r="B120" s="2"/>
      <c r="C120" s="2"/>
      <c r="D120" s="2"/>
      <c r="E120" s="2"/>
      <c r="W120" s="27"/>
      <c r="Y120" s="27"/>
      <c r="AF120" s="27"/>
      <c r="AG120" s="27"/>
      <c r="AH120" s="27"/>
      <c r="AI120" s="27"/>
      <c r="AV120" s="31"/>
    </row>
    <row r="121" spans="1:48" x14ac:dyDescent="0.3">
      <c r="A121" s="2"/>
      <c r="B121" s="2"/>
      <c r="C121" s="2"/>
      <c r="D121" s="2"/>
      <c r="E121" s="2"/>
      <c r="W121" s="27"/>
      <c r="Y121" s="27"/>
      <c r="AF121" s="27"/>
      <c r="AG121" s="27"/>
      <c r="AH121" s="27"/>
      <c r="AI121" s="27"/>
      <c r="AV121" s="31"/>
    </row>
    <row r="122" spans="1:48" x14ac:dyDescent="0.3">
      <c r="A122" s="2"/>
      <c r="B122" s="2"/>
      <c r="C122" s="2"/>
      <c r="D122" s="2"/>
      <c r="E122" s="2"/>
      <c r="W122" s="27"/>
      <c r="Y122" s="27"/>
      <c r="AF122" s="27"/>
      <c r="AG122" s="27"/>
      <c r="AH122" s="27"/>
      <c r="AI122" s="27"/>
      <c r="AV122" s="31"/>
    </row>
    <row r="123" spans="1:48" x14ac:dyDescent="0.3">
      <c r="A123" s="2"/>
      <c r="B123" s="2"/>
      <c r="C123" s="2"/>
      <c r="D123" s="2"/>
      <c r="E123" s="2"/>
      <c r="W123" s="27"/>
      <c r="Y123" s="27"/>
      <c r="AF123" s="27"/>
      <c r="AG123" s="27"/>
      <c r="AH123" s="27"/>
      <c r="AI123" s="27"/>
      <c r="AV123" s="31"/>
    </row>
    <row r="124" spans="1:48" x14ac:dyDescent="0.3">
      <c r="A124" s="2"/>
      <c r="B124" s="2"/>
      <c r="C124" s="2"/>
      <c r="D124" s="2"/>
      <c r="E124" s="2"/>
      <c r="W124" s="27"/>
      <c r="Y124" s="27"/>
      <c r="AF124" s="27"/>
      <c r="AG124" s="27"/>
      <c r="AH124" s="27"/>
      <c r="AI124" s="27"/>
      <c r="AV124" s="31"/>
    </row>
    <row r="125" spans="1:48" x14ac:dyDescent="0.3">
      <c r="A125" s="2"/>
      <c r="B125" s="2"/>
      <c r="C125" s="2"/>
      <c r="D125" s="2"/>
      <c r="E125" s="2"/>
      <c r="W125" s="27"/>
      <c r="Y125" s="27"/>
      <c r="AF125" s="27"/>
      <c r="AG125" s="27"/>
      <c r="AH125" s="27"/>
      <c r="AI125" s="27"/>
      <c r="AV125" s="31"/>
    </row>
    <row r="126" spans="1:48" x14ac:dyDescent="0.3">
      <c r="A126" s="2"/>
      <c r="B126" s="2"/>
      <c r="C126" s="2"/>
      <c r="D126" s="2"/>
      <c r="E126" s="2"/>
      <c r="W126" s="27"/>
      <c r="Y126" s="27"/>
      <c r="AF126" s="27"/>
      <c r="AG126" s="27"/>
      <c r="AH126" s="27"/>
      <c r="AI126" s="27"/>
      <c r="AV126" s="31"/>
    </row>
    <row r="127" spans="1:48" x14ac:dyDescent="0.3">
      <c r="A127" s="2"/>
      <c r="B127" s="2"/>
      <c r="C127" s="2"/>
      <c r="D127" s="2"/>
      <c r="E127" s="2"/>
      <c r="W127" s="27"/>
      <c r="Y127" s="27"/>
      <c r="AF127" s="27"/>
      <c r="AG127" s="27"/>
      <c r="AH127" s="27"/>
      <c r="AI127" s="27"/>
      <c r="AV127" s="31"/>
    </row>
    <row r="128" spans="1:48" x14ac:dyDescent="0.3">
      <c r="A128" s="2"/>
      <c r="B128" s="2"/>
      <c r="C128" s="2"/>
      <c r="D128" s="2"/>
      <c r="E128" s="2"/>
      <c r="W128" s="27"/>
      <c r="Y128" s="27"/>
      <c r="AF128" s="27"/>
      <c r="AG128" s="27"/>
      <c r="AH128" s="27"/>
      <c r="AI128" s="27"/>
      <c r="AV128" s="31"/>
    </row>
    <row r="129" spans="1:48" x14ac:dyDescent="0.3">
      <c r="A129" s="2"/>
      <c r="B129" s="2"/>
      <c r="C129" s="2"/>
      <c r="D129" s="2"/>
      <c r="E129" s="2"/>
      <c r="W129" s="27"/>
      <c r="Y129" s="27"/>
      <c r="AF129" s="27"/>
      <c r="AG129" s="27"/>
      <c r="AH129" s="27"/>
      <c r="AI129" s="27"/>
      <c r="AV129" s="31"/>
    </row>
    <row r="130" spans="1:48" x14ac:dyDescent="0.3">
      <c r="A130" s="2"/>
      <c r="B130" s="2"/>
      <c r="C130" s="2"/>
      <c r="D130" s="2"/>
      <c r="E130" s="2"/>
      <c r="W130" s="27"/>
      <c r="Y130" s="27"/>
      <c r="AF130" s="27"/>
      <c r="AG130" s="27"/>
      <c r="AH130" s="27"/>
      <c r="AI130" s="27"/>
      <c r="AV130" s="31"/>
    </row>
    <row r="131" spans="1:48" x14ac:dyDescent="0.3">
      <c r="A131" s="2"/>
      <c r="B131" s="2"/>
      <c r="C131" s="2"/>
      <c r="D131" s="2"/>
      <c r="E131" s="2"/>
      <c r="W131" s="27"/>
      <c r="Y131" s="27"/>
      <c r="AF131" s="27"/>
      <c r="AG131" s="27"/>
      <c r="AH131" s="27"/>
      <c r="AI131" s="27"/>
      <c r="AV131" s="31"/>
    </row>
    <row r="132" spans="1:48" x14ac:dyDescent="0.3">
      <c r="A132" s="2"/>
      <c r="B132" s="2"/>
      <c r="C132" s="2"/>
      <c r="D132" s="2"/>
      <c r="E132" s="2"/>
      <c r="W132" s="27"/>
      <c r="Y132" s="27"/>
      <c r="AF132" s="27"/>
      <c r="AG132" s="27"/>
      <c r="AH132" s="27"/>
      <c r="AI132" s="27"/>
      <c r="AV132" s="31"/>
    </row>
    <row r="133" spans="1:48" x14ac:dyDescent="0.3">
      <c r="A133" s="2"/>
      <c r="B133" s="2"/>
      <c r="C133" s="2"/>
      <c r="D133" s="2"/>
      <c r="E133" s="2"/>
      <c r="W133" s="27"/>
      <c r="Y133" s="27"/>
      <c r="AF133" s="27"/>
      <c r="AG133" s="27"/>
      <c r="AH133" s="27"/>
      <c r="AI133" s="27"/>
      <c r="AV133" s="31"/>
    </row>
    <row r="134" spans="1:48" x14ac:dyDescent="0.3">
      <c r="A134" s="2"/>
      <c r="B134" s="2"/>
      <c r="C134" s="2"/>
      <c r="D134" s="2"/>
      <c r="E134" s="2"/>
      <c r="W134" s="27"/>
      <c r="Y134" s="27"/>
      <c r="AF134" s="27"/>
      <c r="AG134" s="27"/>
      <c r="AH134" s="27"/>
      <c r="AI134" s="27"/>
      <c r="AV134" s="31"/>
    </row>
    <row r="135" spans="1:48" x14ac:dyDescent="0.3">
      <c r="A135" s="2"/>
      <c r="B135" s="2"/>
      <c r="C135" s="2"/>
      <c r="D135" s="2"/>
      <c r="E135" s="2"/>
      <c r="W135" s="27"/>
      <c r="Y135" s="27"/>
      <c r="AF135" s="27"/>
      <c r="AG135" s="27"/>
      <c r="AH135" s="27"/>
      <c r="AI135" s="27"/>
      <c r="AV135" s="31"/>
    </row>
    <row r="136" spans="1:48" x14ac:dyDescent="0.3">
      <c r="A136" s="2"/>
      <c r="B136" s="2"/>
      <c r="C136" s="2"/>
      <c r="D136" s="2"/>
      <c r="E136" s="2"/>
      <c r="W136" s="27"/>
      <c r="Y136" s="27"/>
      <c r="AF136" s="27"/>
      <c r="AG136" s="27"/>
      <c r="AH136" s="27"/>
      <c r="AI136" s="27"/>
      <c r="AV136" s="31"/>
    </row>
    <row r="137" spans="1:48" x14ac:dyDescent="0.3">
      <c r="A137" s="2"/>
      <c r="B137" s="2"/>
      <c r="C137" s="2"/>
      <c r="D137" s="2"/>
      <c r="E137" s="2"/>
      <c r="W137" s="27"/>
      <c r="Y137" s="27"/>
      <c r="AF137" s="27"/>
      <c r="AG137" s="27"/>
      <c r="AH137" s="27"/>
      <c r="AI137" s="27"/>
      <c r="AV137" s="31"/>
    </row>
    <row r="138" spans="1:48" x14ac:dyDescent="0.3">
      <c r="A138" s="2"/>
      <c r="B138" s="2"/>
      <c r="C138" s="2"/>
      <c r="D138" s="2"/>
      <c r="E138" s="2"/>
      <c r="W138" s="27"/>
      <c r="Y138" s="27"/>
      <c r="AF138" s="27"/>
      <c r="AG138" s="27"/>
      <c r="AH138" s="27"/>
      <c r="AI138" s="27"/>
      <c r="AV138" s="31"/>
    </row>
    <row r="139" spans="1:48" x14ac:dyDescent="0.3">
      <c r="A139" s="2"/>
      <c r="B139" s="2"/>
      <c r="C139" s="2"/>
      <c r="D139" s="2"/>
      <c r="E139" s="2"/>
      <c r="W139" s="27"/>
      <c r="Y139" s="27"/>
      <c r="AF139" s="27"/>
      <c r="AG139" s="27"/>
      <c r="AH139" s="27"/>
      <c r="AI139" s="27"/>
      <c r="AV139" s="31"/>
    </row>
    <row r="140" spans="1:48" x14ac:dyDescent="0.3">
      <c r="A140" s="2"/>
      <c r="B140" s="2"/>
      <c r="C140" s="2"/>
      <c r="D140" s="2"/>
      <c r="E140" s="2"/>
      <c r="W140" s="27"/>
      <c r="Y140" s="27"/>
      <c r="AF140" s="27"/>
      <c r="AG140" s="27"/>
      <c r="AH140" s="27"/>
      <c r="AI140" s="27"/>
      <c r="AV140" s="31"/>
    </row>
    <row r="141" spans="1:48" x14ac:dyDescent="0.3">
      <c r="A141" s="2"/>
      <c r="B141" s="2"/>
      <c r="C141" s="2"/>
      <c r="D141" s="2"/>
      <c r="E141" s="2"/>
      <c r="W141" s="27"/>
      <c r="Y141" s="27"/>
      <c r="AF141" s="27"/>
      <c r="AG141" s="27"/>
      <c r="AH141" s="27"/>
      <c r="AI141" s="27"/>
      <c r="AV141" s="31"/>
    </row>
    <row r="142" spans="1:48" x14ac:dyDescent="0.3">
      <c r="A142" s="2"/>
      <c r="B142" s="2"/>
      <c r="C142" s="2"/>
      <c r="D142" s="2"/>
      <c r="E142" s="2"/>
      <c r="W142" s="27"/>
      <c r="Y142" s="27"/>
      <c r="AF142" s="27"/>
      <c r="AG142" s="27"/>
      <c r="AH142" s="27"/>
      <c r="AI142" s="27"/>
      <c r="AV142" s="31"/>
    </row>
    <row r="143" spans="1:48" x14ac:dyDescent="0.3">
      <c r="A143" s="2"/>
      <c r="B143" s="2"/>
      <c r="C143" s="2"/>
      <c r="D143" s="2"/>
      <c r="E143" s="2"/>
      <c r="W143" s="27"/>
      <c r="Y143" s="27"/>
      <c r="AF143" s="27"/>
      <c r="AG143" s="27"/>
      <c r="AH143" s="27"/>
      <c r="AI143" s="27"/>
      <c r="AV143" s="31"/>
    </row>
    <row r="144" spans="1:48" x14ac:dyDescent="0.3">
      <c r="A144" s="2"/>
      <c r="B144" s="2"/>
      <c r="C144" s="2"/>
      <c r="D144" s="2"/>
      <c r="E144" s="2"/>
      <c r="W144" s="27"/>
      <c r="Y144" s="27"/>
      <c r="AF144" s="27"/>
      <c r="AG144" s="27"/>
      <c r="AH144" s="27"/>
      <c r="AI144" s="27"/>
      <c r="AV144" s="31"/>
    </row>
    <row r="145" spans="1:48" x14ac:dyDescent="0.3">
      <c r="A145" s="2"/>
      <c r="B145" s="2"/>
      <c r="C145" s="2"/>
      <c r="D145" s="2"/>
      <c r="E145" s="2"/>
      <c r="W145" s="27"/>
      <c r="Y145" s="27"/>
      <c r="AF145" s="27"/>
      <c r="AG145" s="27"/>
      <c r="AH145" s="27"/>
      <c r="AI145" s="27"/>
      <c r="AV145" s="31"/>
    </row>
    <row r="146" spans="1:48" x14ac:dyDescent="0.3">
      <c r="A146" s="2"/>
      <c r="B146" s="2"/>
      <c r="C146" s="2"/>
      <c r="D146" s="2"/>
      <c r="E146" s="2"/>
      <c r="W146" s="27"/>
      <c r="Y146" s="27"/>
      <c r="AF146" s="27"/>
      <c r="AG146" s="27"/>
      <c r="AH146" s="27"/>
      <c r="AI146" s="27"/>
      <c r="AV146" s="31"/>
    </row>
    <row r="147" spans="1:48" x14ac:dyDescent="0.3">
      <c r="A147" s="2"/>
      <c r="B147" s="2"/>
      <c r="C147" s="2"/>
      <c r="D147" s="2"/>
      <c r="E147" s="2"/>
      <c r="W147" s="27"/>
      <c r="Y147" s="27"/>
      <c r="AF147" s="27"/>
      <c r="AG147" s="27"/>
      <c r="AH147" s="27"/>
      <c r="AI147" s="27"/>
      <c r="AV147" s="31"/>
    </row>
    <row r="148" spans="1:48" x14ac:dyDescent="0.3">
      <c r="A148" s="2"/>
      <c r="B148" s="2"/>
      <c r="C148" s="2"/>
      <c r="D148" s="2"/>
      <c r="E148" s="2"/>
      <c r="W148" s="27"/>
      <c r="Y148" s="27"/>
      <c r="AF148" s="27"/>
      <c r="AG148" s="27"/>
      <c r="AH148" s="27"/>
      <c r="AI148" s="27"/>
      <c r="AV148" s="31"/>
    </row>
    <row r="149" spans="1:48" x14ac:dyDescent="0.3">
      <c r="A149" s="2"/>
      <c r="B149" s="2"/>
      <c r="C149" s="2"/>
      <c r="D149" s="2"/>
      <c r="E149" s="2"/>
      <c r="W149" s="27"/>
      <c r="Y149" s="27"/>
      <c r="AF149" s="27"/>
      <c r="AG149" s="27"/>
      <c r="AH149" s="27"/>
      <c r="AI149" s="27"/>
      <c r="AV149" s="31"/>
    </row>
    <row r="150" spans="1:48" x14ac:dyDescent="0.3">
      <c r="A150" s="2"/>
      <c r="B150" s="2"/>
      <c r="C150" s="2"/>
      <c r="D150" s="2"/>
      <c r="E150" s="2"/>
      <c r="W150" s="27"/>
      <c r="Y150" s="27"/>
      <c r="AF150" s="27"/>
      <c r="AG150" s="27"/>
      <c r="AH150" s="27"/>
      <c r="AI150" s="27"/>
      <c r="AV150" s="31"/>
    </row>
    <row r="151" spans="1:48" x14ac:dyDescent="0.3">
      <c r="A151" s="2"/>
      <c r="B151" s="2"/>
      <c r="C151" s="2"/>
      <c r="D151" s="2"/>
      <c r="E151" s="2"/>
      <c r="W151" s="27"/>
      <c r="Y151" s="27"/>
      <c r="AF151" s="27"/>
      <c r="AG151" s="27"/>
      <c r="AH151" s="27"/>
      <c r="AI151" s="27"/>
      <c r="AV151" s="31"/>
    </row>
    <row r="152" spans="1:48" x14ac:dyDescent="0.3">
      <c r="A152" s="2"/>
      <c r="B152" s="2"/>
      <c r="C152" s="2"/>
      <c r="D152" s="2"/>
      <c r="E152" s="2"/>
      <c r="W152" s="27"/>
      <c r="Y152" s="27"/>
      <c r="AF152" s="27"/>
      <c r="AG152" s="27"/>
      <c r="AH152" s="27"/>
      <c r="AI152" s="27"/>
      <c r="AV152" s="31"/>
    </row>
    <row r="153" spans="1:48" x14ac:dyDescent="0.3">
      <c r="A153" s="2"/>
      <c r="B153" s="2"/>
      <c r="C153" s="2"/>
      <c r="D153" s="2"/>
      <c r="E153" s="2"/>
      <c r="W153" s="27"/>
      <c r="Y153" s="27"/>
      <c r="AF153" s="27"/>
      <c r="AG153" s="27"/>
      <c r="AH153" s="27"/>
      <c r="AI153" s="27"/>
      <c r="AV153" s="31"/>
    </row>
    <row r="154" spans="1:48" x14ac:dyDescent="0.3">
      <c r="W154" s="27"/>
      <c r="Y154" s="27"/>
      <c r="AF154" s="27"/>
      <c r="AG154" s="27"/>
      <c r="AH154" s="27"/>
      <c r="AI154" s="27"/>
      <c r="AV154" s="31"/>
    </row>
    <row r="155" spans="1:48" x14ac:dyDescent="0.3">
      <c r="W155" s="27"/>
      <c r="Y155" s="27"/>
      <c r="AF155" s="27"/>
      <c r="AG155" s="27"/>
      <c r="AH155" s="27"/>
      <c r="AI155" s="27"/>
      <c r="AV155" s="31"/>
    </row>
    <row r="156" spans="1:48" x14ac:dyDescent="0.3">
      <c r="W156" s="27"/>
      <c r="Y156" s="27"/>
      <c r="AF156" s="27"/>
      <c r="AG156" s="27"/>
      <c r="AH156" s="27"/>
      <c r="AI156" s="27"/>
      <c r="AV156" s="31"/>
    </row>
    <row r="157" spans="1:48" x14ac:dyDescent="0.3">
      <c r="W157" s="27"/>
      <c r="Y157" s="27"/>
      <c r="AF157" s="27"/>
      <c r="AG157" s="27"/>
      <c r="AH157" s="27"/>
      <c r="AI157" s="27"/>
      <c r="AV157" s="31"/>
    </row>
    <row r="158" spans="1:48" x14ac:dyDescent="0.3">
      <c r="W158" s="27"/>
      <c r="Y158" s="27"/>
      <c r="AF158" s="27"/>
      <c r="AG158" s="27"/>
      <c r="AH158" s="27"/>
      <c r="AI158" s="27"/>
      <c r="AV158" s="31"/>
    </row>
    <row r="159" spans="1:48" x14ac:dyDescent="0.3">
      <c r="W159" s="27"/>
      <c r="Y159" s="27"/>
      <c r="AF159" s="27"/>
      <c r="AG159" s="27"/>
      <c r="AH159" s="27"/>
      <c r="AI159" s="27"/>
      <c r="AV159" s="31"/>
    </row>
    <row r="160" spans="1: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row r="301" spans="23:48" x14ac:dyDescent="0.3">
      <c r="W301" s="27"/>
      <c r="Y301" s="27"/>
      <c r="AF301" s="27"/>
      <c r="AG301" s="27"/>
      <c r="AH301" s="27"/>
      <c r="AI301" s="27"/>
      <c r="AV301" s="31"/>
    </row>
    <row r="302" spans="23:48" x14ac:dyDescent="0.3">
      <c r="W302" s="27"/>
      <c r="Y302" s="27"/>
      <c r="AF302" s="27"/>
      <c r="AG302" s="27"/>
      <c r="AH302" s="27"/>
      <c r="AI302" s="27"/>
      <c r="AV302" s="31"/>
    </row>
    <row r="303" spans="23:48" x14ac:dyDescent="0.3">
      <c r="W303" s="27"/>
      <c r="Y303" s="27"/>
      <c r="AF303" s="27"/>
      <c r="AG303" s="27"/>
      <c r="AH303" s="27"/>
      <c r="AI303" s="27"/>
      <c r="AV303" s="31"/>
    </row>
    <row r="304" spans="23:48" x14ac:dyDescent="0.3">
      <c r="W304" s="27"/>
      <c r="Y304" s="27"/>
      <c r="AF304" s="27"/>
      <c r="AG304" s="27"/>
      <c r="AH304" s="27"/>
      <c r="AI304" s="27"/>
      <c r="AV304" s="31"/>
    </row>
    <row r="305" spans="23:48" x14ac:dyDescent="0.3">
      <c r="W305" s="27"/>
      <c r="Y305" s="27"/>
      <c r="AF305" s="27"/>
      <c r="AG305" s="27"/>
      <c r="AH305" s="27"/>
      <c r="AI305" s="27"/>
      <c r="AV305" s="31"/>
    </row>
    <row r="306" spans="23:48" x14ac:dyDescent="0.3">
      <c r="W306" s="27"/>
      <c r="Y306" s="27"/>
      <c r="AF306" s="27"/>
      <c r="AG306" s="27"/>
      <c r="AH306" s="27"/>
      <c r="AI306" s="27"/>
      <c r="AV306" s="31"/>
    </row>
    <row r="307" spans="23:48" x14ac:dyDescent="0.3">
      <c r="W307" s="27"/>
      <c r="Y307" s="27"/>
      <c r="AF307" s="27"/>
      <c r="AG307" s="27"/>
      <c r="AH307" s="27"/>
      <c r="AI307" s="27"/>
      <c r="AV307" s="31"/>
    </row>
    <row r="308" spans="23:48" x14ac:dyDescent="0.3">
      <c r="W308" s="27"/>
      <c r="Y308" s="27"/>
      <c r="AF308" s="27"/>
      <c r="AG308" s="27"/>
      <c r="AH308" s="27"/>
      <c r="AI308" s="27"/>
      <c r="AV308" s="31"/>
    </row>
    <row r="309" spans="23:48" x14ac:dyDescent="0.3">
      <c r="W309" s="27"/>
      <c r="Y309" s="27"/>
      <c r="AF309" s="27"/>
      <c r="AG309" s="27"/>
      <c r="AH309" s="27"/>
      <c r="AI309" s="27"/>
      <c r="AV309" s="31"/>
    </row>
    <row r="310" spans="23:48" x14ac:dyDescent="0.3">
      <c r="W310" s="27"/>
      <c r="Y310" s="27"/>
      <c r="AF310" s="27"/>
      <c r="AG310" s="27"/>
      <c r="AH310" s="27"/>
      <c r="AI310" s="27"/>
      <c r="AV310" s="31"/>
    </row>
    <row r="311" spans="23:48" x14ac:dyDescent="0.3">
      <c r="W311" s="27"/>
      <c r="Y311" s="27"/>
      <c r="AF311" s="27"/>
      <c r="AG311" s="27"/>
      <c r="AH311" s="27"/>
      <c r="AI311" s="27"/>
      <c r="AV311" s="31"/>
    </row>
    <row r="312" spans="23:48" x14ac:dyDescent="0.3">
      <c r="W312" s="27"/>
      <c r="Y312" s="27"/>
      <c r="AF312" s="27"/>
      <c r="AG312" s="27"/>
      <c r="AH312" s="27"/>
      <c r="AI312" s="27"/>
      <c r="AV312" s="31"/>
    </row>
    <row r="313" spans="23:48" x14ac:dyDescent="0.3">
      <c r="W313" s="27"/>
      <c r="Y313" s="27"/>
      <c r="AF313" s="27"/>
      <c r="AG313" s="27"/>
      <c r="AH313" s="27"/>
      <c r="AI313" s="27"/>
      <c r="AV313" s="31"/>
    </row>
    <row r="314" spans="23:48" x14ac:dyDescent="0.3">
      <c r="W314" s="27"/>
      <c r="Y314" s="27"/>
      <c r="AF314" s="27"/>
      <c r="AG314" s="27"/>
      <c r="AH314" s="27"/>
      <c r="AI314" s="27"/>
      <c r="AV314" s="31"/>
    </row>
  </sheetData>
  <sheetProtection formatCells="0" formatColumns="0" formatRows="0"/>
  <autoFilter ref="A1:BJ2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autoFilter>
  <mergeCells count="173">
    <mergeCell ref="AW17:AW20"/>
    <mergeCell ref="AX17:AX20"/>
    <mergeCell ref="G17:G20"/>
    <mergeCell ref="H17:H20"/>
    <mergeCell ref="I17:I20"/>
    <mergeCell ref="V17:V20"/>
    <mergeCell ref="W17:W20"/>
    <mergeCell ref="A17:A20"/>
    <mergeCell ref="B17:B20"/>
    <mergeCell ref="C17:C20"/>
    <mergeCell ref="D17:D20"/>
    <mergeCell ref="E17:E20"/>
    <mergeCell ref="F17:F20"/>
    <mergeCell ref="J17:J20"/>
    <mergeCell ref="K17:K20"/>
    <mergeCell ref="L17:L20"/>
    <mergeCell ref="AB17:AB20"/>
    <mergeCell ref="S17:S20"/>
    <mergeCell ref="T17:T20"/>
    <mergeCell ref="X17:X20"/>
    <mergeCell ref="Y17:Y20"/>
    <mergeCell ref="Z17:Z20"/>
    <mergeCell ref="AA17:AA20"/>
    <mergeCell ref="AX11:AX16"/>
    <mergeCell ref="A11:A16"/>
    <mergeCell ref="B11:B16"/>
    <mergeCell ref="C11:C16"/>
    <mergeCell ref="D11:D16"/>
    <mergeCell ref="E11:E16"/>
    <mergeCell ref="F11:F16"/>
    <mergeCell ref="G11:G16"/>
    <mergeCell ref="H11:H16"/>
    <mergeCell ref="I11:I16"/>
    <mergeCell ref="V11:V16"/>
    <mergeCell ref="W11:W16"/>
    <mergeCell ref="Y11:Y16"/>
    <mergeCell ref="M11:M16"/>
    <mergeCell ref="N11:N16"/>
    <mergeCell ref="O11:O16"/>
    <mergeCell ref="AB11:AB16"/>
    <mergeCell ref="S11:S16"/>
    <mergeCell ref="T11:T16"/>
    <mergeCell ref="Z11:Z16"/>
    <mergeCell ref="AA11:AA16"/>
    <mergeCell ref="P11:P16"/>
    <mergeCell ref="Q11:Q16"/>
    <mergeCell ref="R11:R16"/>
    <mergeCell ref="C4:C5"/>
    <mergeCell ref="D4:D5"/>
    <mergeCell ref="E4:E5"/>
    <mergeCell ref="F4:F5"/>
    <mergeCell ref="X11:X16"/>
    <mergeCell ref="X6:X10"/>
    <mergeCell ref="AW6:AW10"/>
    <mergeCell ref="A6:A10"/>
    <mergeCell ref="B6:B10"/>
    <mergeCell ref="C6:C10"/>
    <mergeCell ref="D6:D10"/>
    <mergeCell ref="E6:E10"/>
    <mergeCell ref="F6:F10"/>
    <mergeCell ref="G6:G10"/>
    <mergeCell ref="H6:H10"/>
    <mergeCell ref="X4:X5"/>
    <mergeCell ref="Y4:Y5"/>
    <mergeCell ref="Z4:Z5"/>
    <mergeCell ref="AA4:AA5"/>
    <mergeCell ref="AW4:AW5"/>
    <mergeCell ref="G4:G5"/>
    <mergeCell ref="H4:H5"/>
    <mergeCell ref="AW11:AW16"/>
    <mergeCell ref="AB4:AB5"/>
    <mergeCell ref="I6:I10"/>
    <mergeCell ref="V6:V10"/>
    <mergeCell ref="W6:W10"/>
    <mergeCell ref="BC2:BC3"/>
    <mergeCell ref="BD2:BD3"/>
    <mergeCell ref="V4:V5"/>
    <mergeCell ref="W4:W5"/>
    <mergeCell ref="AX6:AX10"/>
    <mergeCell ref="AX4:AX5"/>
    <mergeCell ref="I4:I5"/>
    <mergeCell ref="A1:T2"/>
    <mergeCell ref="S4:S5"/>
    <mergeCell ref="T4:T5"/>
    <mergeCell ref="AC1:AT1"/>
    <mergeCell ref="AV1:AX1"/>
    <mergeCell ref="AY1:BJ1"/>
    <mergeCell ref="M4:M5"/>
    <mergeCell ref="N4:N5"/>
    <mergeCell ref="O4:O5"/>
    <mergeCell ref="P4:P5"/>
    <mergeCell ref="Q4:Q5"/>
    <mergeCell ref="R4:R5"/>
    <mergeCell ref="A4:A5"/>
    <mergeCell ref="B4:B5"/>
    <mergeCell ref="G3:H3"/>
    <mergeCell ref="AK3:AL3"/>
    <mergeCell ref="AM3:AN3"/>
    <mergeCell ref="AO3:AP3"/>
    <mergeCell ref="AR3:AS3"/>
    <mergeCell ref="AJ2:AT2"/>
    <mergeCell ref="AU2:AW3"/>
    <mergeCell ref="AX2:AX3"/>
    <mergeCell ref="AY2:AZ3"/>
    <mergeCell ref="AC2:AC3"/>
    <mergeCell ref="AD2:AD3"/>
    <mergeCell ref="AE2:AH2"/>
    <mergeCell ref="AI2:AI3"/>
    <mergeCell ref="U1:AB2"/>
    <mergeCell ref="BE2:BJ2"/>
    <mergeCell ref="BA2:BA3"/>
    <mergeCell ref="BB2:BB3"/>
    <mergeCell ref="AB6:AB10"/>
    <mergeCell ref="S6:S10"/>
    <mergeCell ref="T6:T10"/>
    <mergeCell ref="Y6:Y10"/>
    <mergeCell ref="Z6:Z10"/>
    <mergeCell ref="AA6:AA10"/>
    <mergeCell ref="U4:U5"/>
    <mergeCell ref="U6:U10"/>
    <mergeCell ref="U11:U16"/>
    <mergeCell ref="M17:M20"/>
    <mergeCell ref="N17:N20"/>
    <mergeCell ref="O17:O20"/>
    <mergeCell ref="P17:P20"/>
    <mergeCell ref="Q17:Q20"/>
    <mergeCell ref="R17:R20"/>
    <mergeCell ref="U17:U20"/>
    <mergeCell ref="J4:J5"/>
    <mergeCell ref="K4:K5"/>
    <mergeCell ref="L4:L5"/>
    <mergeCell ref="J6:J10"/>
    <mergeCell ref="K6:K10"/>
    <mergeCell ref="L6:L10"/>
    <mergeCell ref="J11:J16"/>
    <mergeCell ref="K11:K16"/>
    <mergeCell ref="L11:L16"/>
    <mergeCell ref="M6:M10"/>
    <mergeCell ref="N6:N10"/>
    <mergeCell ref="O6:O10"/>
    <mergeCell ref="P6:P10"/>
    <mergeCell ref="Q6:Q10"/>
    <mergeCell ref="R6:R10"/>
    <mergeCell ref="A21:A22"/>
    <mergeCell ref="B21:B22"/>
    <mergeCell ref="C21:C22"/>
    <mergeCell ref="D21:D22"/>
    <mergeCell ref="E21:E22"/>
    <mergeCell ref="F21:F22"/>
    <mergeCell ref="G21:G22"/>
    <mergeCell ref="H21:H22"/>
    <mergeCell ref="I21:I22"/>
    <mergeCell ref="J21:J22"/>
    <mergeCell ref="K21:K22"/>
    <mergeCell ref="L21:L22"/>
    <mergeCell ref="M21:M22"/>
    <mergeCell ref="N21:N22"/>
    <mergeCell ref="O21:O22"/>
    <mergeCell ref="P21:P22"/>
    <mergeCell ref="Q21:Q22"/>
    <mergeCell ref="R21:R22"/>
    <mergeCell ref="AB21:AB22"/>
    <mergeCell ref="AW21:AW22"/>
    <mergeCell ref="AX21:AX22"/>
    <mergeCell ref="S21:S22"/>
    <mergeCell ref="T21:T22"/>
    <mergeCell ref="U21:U22"/>
    <mergeCell ref="V21:V22"/>
    <mergeCell ref="W21:W22"/>
    <mergeCell ref="X21:X22"/>
    <mergeCell ref="Y21:Y22"/>
    <mergeCell ref="Z21:Z22"/>
    <mergeCell ref="AA21:AA22"/>
  </mergeCells>
  <conditionalFormatting sqref="AC6">
    <cfRule type="containsText" dxfId="8329" priority="925" operator="containsText" text="BAJA">
      <formula>NOT(ISERROR(SEARCH("BAJA",AC6)))</formula>
    </cfRule>
    <cfRule type="containsText" dxfId="8328" priority="926" operator="containsText" text="MEDIA">
      <formula>NOT(ISERROR(SEARCH("MEDIA",AC6)))</formula>
    </cfRule>
    <cfRule type="containsText" dxfId="8327" priority="927" operator="containsText" text="ALTA">
      <formula>NOT(ISERROR(SEARCH("ALTA",AC6)))</formula>
    </cfRule>
  </conditionalFormatting>
  <conditionalFormatting sqref="AU12:AU15">
    <cfRule type="containsText" dxfId="8326" priority="781" operator="containsText" text="BAJA">
      <formula>NOT(ISERROR(SEARCH("BAJA",AU12)))</formula>
    </cfRule>
    <cfRule type="containsText" dxfId="8325" priority="782" operator="containsText" text="MEDIA">
      <formula>NOT(ISERROR(SEARCH("MEDIA",AU12)))</formula>
    </cfRule>
    <cfRule type="containsText" dxfId="8324" priority="783" operator="containsText" text="ALTA">
      <formula>NOT(ISERROR(SEARCH("ALTA",AU12)))</formula>
    </cfRule>
  </conditionalFormatting>
  <conditionalFormatting sqref="AU11">
    <cfRule type="containsText" dxfId="8323" priority="784" operator="containsText" text="BAJA">
      <formula>NOT(ISERROR(SEARCH("BAJA",AU11)))</formula>
    </cfRule>
    <cfRule type="containsText" dxfId="8322" priority="785" operator="containsText" text="MEDIA">
      <formula>NOT(ISERROR(SEARCH("MEDIA",AU11)))</formula>
    </cfRule>
    <cfRule type="containsText" dxfId="8321" priority="786" operator="containsText" text="ALTA">
      <formula>NOT(ISERROR(SEARCH("ALTA",AU11)))</formula>
    </cfRule>
  </conditionalFormatting>
  <conditionalFormatting sqref="AD11">
    <cfRule type="containsText" dxfId="8320" priority="661" operator="containsText" text="BAJA">
      <formula>NOT(ISERROR(SEARCH("BAJA",AD11)))</formula>
    </cfRule>
    <cfRule type="containsText" dxfId="8319" priority="662" operator="containsText" text="MEDIA">
      <formula>NOT(ISERROR(SEARCH("MEDIA",AD11)))</formula>
    </cfRule>
    <cfRule type="containsText" dxfId="8318" priority="663" operator="containsText" text="ALTA">
      <formula>NOT(ISERROR(SEARCH("ALTA",AD11)))</formula>
    </cfRule>
  </conditionalFormatting>
  <conditionalFormatting sqref="AD12">
    <cfRule type="containsText" dxfId="8317" priority="658" operator="containsText" text="BAJA">
      <formula>NOT(ISERROR(SEARCH("BAJA",AD12)))</formula>
    </cfRule>
    <cfRule type="containsText" dxfId="8316" priority="659" operator="containsText" text="MEDIA">
      <formula>NOT(ISERROR(SEARCH("MEDIA",AD12)))</formula>
    </cfRule>
    <cfRule type="containsText" dxfId="8315" priority="660" operator="containsText" text="ALTA">
      <formula>NOT(ISERROR(SEARCH("ALTA",AD12)))</formula>
    </cfRule>
  </conditionalFormatting>
  <conditionalFormatting sqref="AD13:AD14">
    <cfRule type="containsText" dxfId="8314" priority="655" operator="containsText" text="BAJA">
      <formula>NOT(ISERROR(SEARCH("BAJA",AD13)))</formula>
    </cfRule>
    <cfRule type="containsText" dxfId="8313" priority="656" operator="containsText" text="MEDIA">
      <formula>NOT(ISERROR(SEARCH("MEDIA",AD13)))</formula>
    </cfRule>
    <cfRule type="containsText" dxfId="8312" priority="657" operator="containsText" text="ALTA">
      <formula>NOT(ISERROR(SEARCH("ALTA",AD13)))</formula>
    </cfRule>
  </conditionalFormatting>
  <conditionalFormatting sqref="AJ4:AK5">
    <cfRule type="containsText" dxfId="8311" priority="1216" operator="containsText" text="BAJA">
      <formula>NOT(ISERROR(SEARCH("BAJA",AJ4)))</formula>
    </cfRule>
    <cfRule type="containsText" dxfId="8310" priority="1217" operator="containsText" text="MEDIA">
      <formula>NOT(ISERROR(SEARCH("MEDIA",AJ4)))</formula>
    </cfRule>
    <cfRule type="containsText" dxfId="8309" priority="1218" operator="containsText" text="ALTA">
      <formula>NOT(ISERROR(SEARCH("ALTA",AJ4)))</formula>
    </cfRule>
  </conditionalFormatting>
  <conditionalFormatting sqref="AU4:AV4">
    <cfRule type="cellIs" dxfId="8308" priority="1156" operator="greaterThan">
      <formula>75%</formula>
    </cfRule>
    <cfRule type="cellIs" dxfId="8307" priority="1157" operator="between">
      <formula>51%</formula>
      <formula>75%</formula>
    </cfRule>
    <cfRule type="cellIs" dxfId="8306" priority="1158" operator="between">
      <formula>26%</formula>
      <formula>50%</formula>
    </cfRule>
    <cfRule type="cellIs" dxfId="8305" priority="1159" operator="between">
      <formula>0%</formula>
      <formula>25%</formula>
    </cfRule>
    <cfRule type="containsText" dxfId="8304" priority="1219" operator="containsText" text="BAJA">
      <formula>NOT(ISERROR(SEARCH("BAJA",AU4)))</formula>
    </cfRule>
    <cfRule type="containsText" dxfId="8303" priority="1220" operator="containsText" text="MEDIA">
      <formula>NOT(ISERROR(SEARCH("MEDIA",AU4)))</formula>
    </cfRule>
    <cfRule type="containsText" dxfId="8302" priority="1221" operator="containsText" text="ALTA">
      <formula>NOT(ISERROR(SEARCH("ALTA",AU4)))</formula>
    </cfRule>
  </conditionalFormatting>
  <conditionalFormatting sqref="V5 V4:X4 Z4 AW4:AX4">
    <cfRule type="cellIs" dxfId="8301" priority="1185" operator="equal">
      <formula>100%</formula>
    </cfRule>
    <cfRule type="cellIs" dxfId="8300" priority="1186" operator="equal">
      <formula>80%</formula>
    </cfRule>
    <cfRule type="cellIs" dxfId="8299" priority="1187" operator="equal">
      <formula>60%</formula>
    </cfRule>
    <cfRule type="cellIs" dxfId="8298" priority="1188" operator="equal">
      <formula>40%</formula>
    </cfRule>
    <cfRule type="cellIs" dxfId="8297" priority="1189" operator="equal">
      <formula>0.2</formula>
    </cfRule>
    <cfRule type="containsText" dxfId="8296" priority="1203" operator="containsText" text="Extremo">
      <formula>NOT(ISERROR(SEARCH("Extremo",V4)))</formula>
    </cfRule>
    <cfRule type="containsText" dxfId="8295" priority="1204" operator="containsText" text="Alto">
      <formula>NOT(ISERROR(SEARCH("Alto",V4)))</formula>
    </cfRule>
    <cfRule type="containsText" dxfId="8294" priority="1205" operator="containsText" text="Bajo">
      <formula>NOT(ISERROR(SEARCH("Bajo",V4)))</formula>
    </cfRule>
    <cfRule type="containsText" dxfId="8293" priority="1206" operator="containsText" text="Catastrófico">
      <formula>NOT(ISERROR(SEARCH("Catastrófico",V4)))</formula>
    </cfRule>
    <cfRule type="containsText" dxfId="8292" priority="1207" operator="containsText" text="Mayor">
      <formula>NOT(ISERROR(SEARCH("Mayor",V4)))</formula>
    </cfRule>
    <cfRule type="containsText" dxfId="8291" priority="1208" operator="containsText" text="Moderado">
      <formula>NOT(ISERROR(SEARCH("Moderado",V4)))</formula>
    </cfRule>
    <cfRule type="containsText" dxfId="8290" priority="1209" operator="containsText" text="Menor">
      <formula>NOT(ISERROR(SEARCH("Menor",V4)))</formula>
    </cfRule>
    <cfRule type="containsText" dxfId="8289" priority="1210" operator="containsText" text="Leve">
      <formula>NOT(ISERROR(SEARCH("Leve",V4)))</formula>
    </cfRule>
    <cfRule type="containsText" dxfId="8288" priority="1211" operator="containsText" text="Muy a">
      <formula>NOT(ISERROR(SEARCH("Muy a",V4)))</formula>
    </cfRule>
    <cfRule type="containsText" dxfId="8287" priority="1212" operator="containsText" text="Muy b">
      <formula>NOT(ISERROR(SEARCH("Muy b",V4)))</formula>
    </cfRule>
    <cfRule type="containsText" dxfId="8286" priority="1213" operator="containsText" text="Baja">
      <formula>NOT(ISERROR(SEARCH("Baja",V4)))</formula>
    </cfRule>
    <cfRule type="containsText" dxfId="8285" priority="1214" operator="containsText" text="Media">
      <formula>NOT(ISERROR(SEARCH("Media",V4)))</formula>
    </cfRule>
    <cfRule type="containsText" dxfId="8284" priority="1215" operator="containsText" text="Alta">
      <formula>NOT(ISERROR(SEARCH("Alta",V4)))</formula>
    </cfRule>
  </conditionalFormatting>
  <conditionalFormatting sqref="AA4">
    <cfRule type="cellIs" dxfId="8283" priority="1163" operator="equal">
      <formula>100%</formula>
    </cfRule>
    <cfRule type="cellIs" dxfId="8282" priority="1164" operator="equal">
      <formula>75%</formula>
    </cfRule>
    <cfRule type="cellIs" dxfId="8281" priority="1165" operator="equal">
      <formula>50%</formula>
    </cfRule>
    <cfRule type="cellIs" dxfId="8280" priority="1166" operator="equal">
      <formula>25%</formula>
    </cfRule>
    <cfRule type="containsText" dxfId="8279" priority="1190" operator="containsText" text="Extremo">
      <formula>NOT(ISERROR(SEARCH("Extremo",AA4)))</formula>
    </cfRule>
    <cfRule type="containsText" dxfId="8278" priority="1191" operator="containsText" text="Alto">
      <formula>NOT(ISERROR(SEARCH("Alto",AA4)))</formula>
    </cfRule>
    <cfRule type="containsText" dxfId="8277" priority="1192" operator="containsText" text="Bajo">
      <formula>NOT(ISERROR(SEARCH("Bajo",AA4)))</formula>
    </cfRule>
    <cfRule type="containsText" dxfId="8276" priority="1193" operator="containsText" text="Catastrófico">
      <formula>NOT(ISERROR(SEARCH("Catastrófico",AA4)))</formula>
    </cfRule>
    <cfRule type="containsText" dxfId="8275" priority="1194" operator="containsText" text="Mayor">
      <formula>NOT(ISERROR(SEARCH("Mayor",AA4)))</formula>
    </cfRule>
    <cfRule type="containsText" dxfId="8274" priority="1195" operator="containsText" text="Moderado">
      <formula>NOT(ISERROR(SEARCH("Moderado",AA4)))</formula>
    </cfRule>
    <cfRule type="containsText" dxfId="8273" priority="1196" operator="containsText" text="Menor">
      <formula>NOT(ISERROR(SEARCH("Menor",AA4)))</formula>
    </cfRule>
    <cfRule type="containsText" dxfId="8272" priority="1197" operator="containsText" text="Leve">
      <formula>NOT(ISERROR(SEARCH("Leve",AA4)))</formula>
    </cfRule>
    <cfRule type="containsText" dxfId="8271" priority="1198" operator="containsText" text="Muy a">
      <formula>NOT(ISERROR(SEARCH("Muy a",AA4)))</formula>
    </cfRule>
    <cfRule type="containsText" dxfId="8270" priority="1199" operator="containsText" text="Muy b">
      <formula>NOT(ISERROR(SEARCH("Muy b",AA4)))</formula>
    </cfRule>
    <cfRule type="containsText" dxfId="8269" priority="1200" operator="containsText" text="Baja">
      <formula>NOT(ISERROR(SEARCH("Baja",AA4)))</formula>
    </cfRule>
    <cfRule type="containsText" dxfId="8268" priority="1201" operator="containsText" text="Media">
      <formula>NOT(ISERROR(SEARCH("Media",AA4)))</formula>
    </cfRule>
    <cfRule type="containsText" dxfId="8267" priority="1202" operator="containsText" text="Alta">
      <formula>NOT(ISERROR(SEARCH("Alta",AA4)))</formula>
    </cfRule>
  </conditionalFormatting>
  <conditionalFormatting sqref="Y4">
    <cfRule type="cellIs" dxfId="8266" priority="1167" operator="equal">
      <formula>100%</formula>
    </cfRule>
    <cfRule type="cellIs" dxfId="8265" priority="1168" operator="equal">
      <formula>80%</formula>
    </cfRule>
    <cfRule type="cellIs" dxfId="8264" priority="1169" operator="equal">
      <formula>60%</formula>
    </cfRule>
    <cfRule type="cellIs" dxfId="8263" priority="1170" operator="equal">
      <formula>40%</formula>
    </cfRule>
    <cfRule type="cellIs" dxfId="8262" priority="1171" operator="equal">
      <formula>0.2</formula>
    </cfRule>
    <cfRule type="containsText" dxfId="8261" priority="1172" operator="containsText" text="Extremo">
      <formula>NOT(ISERROR(SEARCH("Extremo",Y4)))</formula>
    </cfRule>
    <cfRule type="containsText" dxfId="8260" priority="1173" operator="containsText" text="Alto">
      <formula>NOT(ISERROR(SEARCH("Alto",Y4)))</formula>
    </cfRule>
    <cfRule type="containsText" dxfId="8259" priority="1174" operator="containsText" text="Bajo">
      <formula>NOT(ISERROR(SEARCH("Bajo",Y4)))</formula>
    </cfRule>
    <cfRule type="containsText" dxfId="8258" priority="1175" operator="containsText" text="Catastrófico">
      <formula>NOT(ISERROR(SEARCH("Catastrófico",Y4)))</formula>
    </cfRule>
    <cfRule type="containsText" dxfId="8257" priority="1176" operator="containsText" text="Mayor">
      <formula>NOT(ISERROR(SEARCH("Mayor",Y4)))</formula>
    </cfRule>
    <cfRule type="containsText" dxfId="8256" priority="1177" operator="containsText" text="Moderado">
      <formula>NOT(ISERROR(SEARCH("Moderado",Y4)))</formula>
    </cfRule>
    <cfRule type="containsText" dxfId="8255" priority="1178" operator="containsText" text="Menor">
      <formula>NOT(ISERROR(SEARCH("Menor",Y4)))</formula>
    </cfRule>
    <cfRule type="containsText" dxfId="8254" priority="1179" operator="containsText" text="Leve">
      <formula>NOT(ISERROR(SEARCH("Leve",Y4)))</formula>
    </cfRule>
    <cfRule type="containsText" dxfId="8253" priority="1180" operator="containsText" text="Muy a">
      <formula>NOT(ISERROR(SEARCH("Muy a",Y4)))</formula>
    </cfRule>
    <cfRule type="containsText" dxfId="8252" priority="1181" operator="containsText" text="Muy b">
      <formula>NOT(ISERROR(SEARCH("Muy b",Y4)))</formula>
    </cfRule>
    <cfRule type="containsText" dxfId="8251" priority="1182" operator="containsText" text="Baja">
      <formula>NOT(ISERROR(SEARCH("Baja",Y4)))</formula>
    </cfRule>
    <cfRule type="containsText" dxfId="8250" priority="1183" operator="containsText" text="Media">
      <formula>NOT(ISERROR(SEARCH("Media",Y4)))</formula>
    </cfRule>
    <cfRule type="containsText" dxfId="8249" priority="1184" operator="containsText" text="Alta">
      <formula>NOT(ISERROR(SEARCH("Alta",Y4)))</formula>
    </cfRule>
  </conditionalFormatting>
  <conditionalFormatting sqref="AU5">
    <cfRule type="containsText" dxfId="8248" priority="1160" operator="containsText" text="BAJA">
      <formula>NOT(ISERROR(SEARCH("BAJA",AU5)))</formula>
    </cfRule>
    <cfRule type="containsText" dxfId="8247" priority="1161" operator="containsText" text="MEDIA">
      <formula>NOT(ISERROR(SEARCH("MEDIA",AU5)))</formula>
    </cfRule>
    <cfRule type="containsText" dxfId="8246" priority="1162" operator="containsText" text="ALTA">
      <formula>NOT(ISERROR(SEARCH("ALTA",AU5)))</formula>
    </cfRule>
  </conditionalFormatting>
  <conditionalFormatting sqref="AV5">
    <cfRule type="cellIs" dxfId="8245" priority="1149" operator="greaterThan">
      <formula>75%</formula>
    </cfRule>
    <cfRule type="cellIs" dxfId="8244" priority="1150" operator="between">
      <formula>51%</formula>
      <formula>75%</formula>
    </cfRule>
    <cfRule type="cellIs" dxfId="8243" priority="1151" operator="between">
      <formula>26%</formula>
      <formula>50%</formula>
    </cfRule>
    <cfRule type="cellIs" dxfId="8242" priority="1152" operator="between">
      <formula>0%</formula>
      <formula>25%</formula>
    </cfRule>
    <cfRule type="containsText" dxfId="8241" priority="1153" operator="containsText" text="BAJA">
      <formula>NOT(ISERROR(SEARCH("BAJA",AV5)))</formula>
    </cfRule>
    <cfRule type="containsText" dxfId="8240" priority="1154" operator="containsText" text="MEDIA">
      <formula>NOT(ISERROR(SEARCH("MEDIA",AV5)))</formula>
    </cfRule>
    <cfRule type="containsText" dxfId="8239" priority="1155" operator="containsText" text="ALTA">
      <formula>NOT(ISERROR(SEARCH("ALTA",AV5)))</formula>
    </cfRule>
  </conditionalFormatting>
  <conditionalFormatting sqref="AC4">
    <cfRule type="containsText" dxfId="8238" priority="1146" operator="containsText" text="BAJA">
      <formula>NOT(ISERROR(SEARCH("BAJA",AC4)))</formula>
    </cfRule>
    <cfRule type="containsText" dxfId="8237" priority="1147" operator="containsText" text="MEDIA">
      <formula>NOT(ISERROR(SEARCH("MEDIA",AC4)))</formula>
    </cfRule>
    <cfRule type="containsText" dxfId="8236" priority="1148" operator="containsText" text="ALTA">
      <formula>NOT(ISERROR(SEARCH("ALTA",AC4)))</formula>
    </cfRule>
  </conditionalFormatting>
  <conditionalFormatting sqref="AN4">
    <cfRule type="containsText" dxfId="8235" priority="1143" operator="containsText" text="BAJA">
      <formula>NOT(ISERROR(SEARCH("BAJA",AN4)))</formula>
    </cfRule>
    <cfRule type="containsText" dxfId="8234" priority="1144" operator="containsText" text="MEDIA">
      <formula>NOT(ISERROR(SEARCH("MEDIA",AN4)))</formula>
    </cfRule>
    <cfRule type="containsText" dxfId="8233" priority="1145" operator="containsText" text="ALTA">
      <formula>NOT(ISERROR(SEARCH("ALTA",AN4)))</formula>
    </cfRule>
  </conditionalFormatting>
  <conditionalFormatting sqref="AS4">
    <cfRule type="containsText" dxfId="8232" priority="1137" operator="containsText" text="BAJA">
      <formula>NOT(ISERROR(SEARCH("BAJA",AS4)))</formula>
    </cfRule>
    <cfRule type="containsText" dxfId="8231" priority="1138" operator="containsText" text="MEDIA">
      <formula>NOT(ISERROR(SEARCH("MEDIA",AS4)))</formula>
    </cfRule>
    <cfRule type="containsText" dxfId="8230" priority="1139" operator="containsText" text="ALTA">
      <formula>NOT(ISERROR(SEARCH("ALTA",AS4)))</formula>
    </cfRule>
  </conditionalFormatting>
  <conditionalFormatting sqref="AS5">
    <cfRule type="containsText" dxfId="8229" priority="1134" operator="containsText" text="BAJA">
      <formula>NOT(ISERROR(SEARCH("BAJA",AS5)))</formula>
    </cfRule>
    <cfRule type="containsText" dxfId="8228" priority="1135" operator="containsText" text="MEDIA">
      <formula>NOT(ISERROR(SEARCH("MEDIA",AS5)))</formula>
    </cfRule>
    <cfRule type="containsText" dxfId="8227" priority="1136" operator="containsText" text="ALTA">
      <formula>NOT(ISERROR(SEARCH("ALTA",AS5)))</formula>
    </cfRule>
  </conditionalFormatting>
  <conditionalFormatting sqref="AJ6:AK10">
    <cfRule type="containsText" dxfId="8226" priority="1128" operator="containsText" text="BAJA">
      <formula>NOT(ISERROR(SEARCH("BAJA",AJ6)))</formula>
    </cfRule>
    <cfRule type="containsText" dxfId="8225" priority="1129" operator="containsText" text="MEDIA">
      <formula>NOT(ISERROR(SEARCH("MEDIA",AJ6)))</formula>
    </cfRule>
    <cfRule type="containsText" dxfId="8224" priority="1130" operator="containsText" text="ALTA">
      <formula>NOT(ISERROR(SEARCH("ALTA",AJ6)))</formula>
    </cfRule>
  </conditionalFormatting>
  <conditionalFormatting sqref="AR6">
    <cfRule type="containsText" dxfId="8223" priority="1131" operator="containsText" text="BAJA">
      <formula>NOT(ISERROR(SEARCH("BAJA",AR6)))</formula>
    </cfRule>
    <cfRule type="containsText" dxfId="8222" priority="1132" operator="containsText" text="MEDIA">
      <formula>NOT(ISERROR(SEARCH("MEDIA",AR6)))</formula>
    </cfRule>
    <cfRule type="containsText" dxfId="8221" priority="1133" operator="containsText" text="ALTA">
      <formula>NOT(ISERROR(SEARCH("ALTA",AR6)))</formula>
    </cfRule>
  </conditionalFormatting>
  <conditionalFormatting sqref="AX6">
    <cfRule type="cellIs" dxfId="8220" priority="1079" operator="equal">
      <formula>100%</formula>
    </cfRule>
    <cfRule type="cellIs" dxfId="8219" priority="1080" operator="equal">
      <formula>80%</formula>
    </cfRule>
    <cfRule type="cellIs" dxfId="8218" priority="1081" operator="equal">
      <formula>60%</formula>
    </cfRule>
    <cfRule type="cellIs" dxfId="8217" priority="1082" operator="equal">
      <formula>40%</formula>
    </cfRule>
    <cfRule type="cellIs" dxfId="8216" priority="1083" operator="equal">
      <formula>0.2</formula>
    </cfRule>
    <cfRule type="containsText" dxfId="8215" priority="1097" operator="containsText" text="Extremo">
      <formula>NOT(ISERROR(SEARCH("Extremo",AX6)))</formula>
    </cfRule>
    <cfRule type="containsText" dxfId="8214" priority="1098" operator="containsText" text="Alto">
      <formula>NOT(ISERROR(SEARCH("Alto",AX6)))</formula>
    </cfRule>
    <cfRule type="containsText" dxfId="8213" priority="1099" operator="containsText" text="Bajo">
      <formula>NOT(ISERROR(SEARCH("Bajo",AX6)))</formula>
    </cfRule>
    <cfRule type="containsText" dxfId="8212" priority="1110" operator="containsText" text="Catastrófico">
      <formula>NOT(ISERROR(SEARCH("Catastrófico",AX6)))</formula>
    </cfRule>
    <cfRule type="containsText" dxfId="8211" priority="1111" operator="containsText" text="Mayor">
      <formula>NOT(ISERROR(SEARCH("Mayor",AX6)))</formula>
    </cfRule>
    <cfRule type="containsText" dxfId="8210" priority="1112" operator="containsText" text="Moderado">
      <formula>NOT(ISERROR(SEARCH("Moderado",AX6)))</formula>
    </cfRule>
    <cfRule type="containsText" dxfId="8209" priority="1113" operator="containsText" text="Menor">
      <formula>NOT(ISERROR(SEARCH("Menor",AX6)))</formula>
    </cfRule>
    <cfRule type="containsText" dxfId="8208" priority="1114" operator="containsText" text="Leve">
      <formula>NOT(ISERROR(SEARCH("Leve",AX6)))</formula>
    </cfRule>
    <cfRule type="containsText" dxfId="8207" priority="1120" operator="containsText" text="Muy a">
      <formula>NOT(ISERROR(SEARCH("Muy a",AX6)))</formula>
    </cfRule>
    <cfRule type="containsText" dxfId="8206" priority="1121" operator="containsText" text="Muy b">
      <formula>NOT(ISERROR(SEARCH("Muy b",AX6)))</formula>
    </cfRule>
    <cfRule type="containsText" dxfId="8205" priority="1122" operator="containsText" text="Baja">
      <formula>NOT(ISERROR(SEARCH("Baja",AX6)))</formula>
    </cfRule>
    <cfRule type="containsText" dxfId="8204" priority="1123" operator="containsText" text="Media">
      <formula>NOT(ISERROR(SEARCH("Media",AX6)))</formula>
    </cfRule>
    <cfRule type="containsText" dxfId="8203" priority="1124" operator="containsText" text="Alta">
      <formula>NOT(ISERROR(SEARCH("Alta",AX6)))</formula>
    </cfRule>
  </conditionalFormatting>
  <conditionalFormatting sqref="V6">
    <cfRule type="containsText" dxfId="8202" priority="1115" operator="containsText" text="Muy a">
      <formula>NOT(ISERROR(SEARCH("Muy a",V6)))</formula>
    </cfRule>
    <cfRule type="containsText" dxfId="8201" priority="1116" operator="containsText" text="Muy b">
      <formula>NOT(ISERROR(SEARCH("Muy b",V6)))</formula>
    </cfRule>
    <cfRule type="containsText" dxfId="8200" priority="1117" operator="containsText" text="Baja">
      <formula>NOT(ISERROR(SEARCH("Baja",V6)))</formula>
    </cfRule>
    <cfRule type="containsText" dxfId="8199" priority="1118" operator="containsText" text="Media">
      <formula>NOT(ISERROR(SEARCH("Media",V6)))</formula>
    </cfRule>
    <cfRule type="containsText" dxfId="8198" priority="1119" operator="containsText" text="Alta">
      <formula>NOT(ISERROR(SEARCH("Alta",V6)))</formula>
    </cfRule>
  </conditionalFormatting>
  <conditionalFormatting sqref="X6">
    <cfRule type="containsText" dxfId="8197" priority="1100" operator="containsText" text="Catastrófico">
      <formula>NOT(ISERROR(SEARCH("Catastrófico",X6)))</formula>
    </cfRule>
    <cfRule type="containsText" dxfId="8196" priority="1101" operator="containsText" text="Mayor">
      <formula>NOT(ISERROR(SEARCH("Mayor",X6)))</formula>
    </cfRule>
    <cfRule type="containsText" dxfId="8195" priority="1102" operator="containsText" text="Moderado">
      <formula>NOT(ISERROR(SEARCH("Moderado",X6)))</formula>
    </cfRule>
    <cfRule type="containsText" dxfId="8194" priority="1103" operator="containsText" text="Menor">
      <formula>NOT(ISERROR(SEARCH("Menor",X6)))</formula>
    </cfRule>
    <cfRule type="containsText" dxfId="8193" priority="1104" operator="containsText" text="Leve">
      <formula>NOT(ISERROR(SEARCH("Leve",X6)))</formula>
    </cfRule>
    <cfRule type="containsText" dxfId="8192" priority="1105" operator="containsText" text="Muy a">
      <formula>NOT(ISERROR(SEARCH("Muy a",X6)))</formula>
    </cfRule>
    <cfRule type="containsText" dxfId="8191" priority="1106" operator="containsText" text="Muy b">
      <formula>NOT(ISERROR(SEARCH("Muy b",X6)))</formula>
    </cfRule>
    <cfRule type="containsText" dxfId="8190" priority="1107" operator="containsText" text="Baja">
      <formula>NOT(ISERROR(SEARCH("Baja",X6)))</formula>
    </cfRule>
    <cfRule type="containsText" dxfId="8189" priority="1108" operator="containsText" text="Media">
      <formula>NOT(ISERROR(SEARCH("Media",X6)))</formula>
    </cfRule>
    <cfRule type="containsText" dxfId="8188" priority="1109" operator="containsText" text="Alta">
      <formula>NOT(ISERROR(SEARCH("Alta",X6)))</formula>
    </cfRule>
  </conditionalFormatting>
  <conditionalFormatting sqref="Z6">
    <cfRule type="containsText" dxfId="8187" priority="1084" operator="containsText" text="Extremo">
      <formula>NOT(ISERROR(SEARCH("Extremo",Z6)))</formula>
    </cfRule>
    <cfRule type="containsText" dxfId="8186" priority="1085" operator="containsText" text="Alto">
      <formula>NOT(ISERROR(SEARCH("Alto",Z6)))</formula>
    </cfRule>
    <cfRule type="containsText" dxfId="8185" priority="1086" operator="containsText" text="Bajo">
      <formula>NOT(ISERROR(SEARCH("Bajo",Z6)))</formula>
    </cfRule>
    <cfRule type="containsText" dxfId="8184" priority="1087" operator="containsText" text="Catastrófico">
      <formula>NOT(ISERROR(SEARCH("Catastrófico",Z6)))</formula>
    </cfRule>
    <cfRule type="containsText" dxfId="8183" priority="1088" operator="containsText" text="Mayor">
      <formula>NOT(ISERROR(SEARCH("Mayor",Z6)))</formula>
    </cfRule>
    <cfRule type="containsText" dxfId="8182" priority="1089" operator="containsText" text="Moderado">
      <formula>NOT(ISERROR(SEARCH("Moderado",Z6)))</formula>
    </cfRule>
    <cfRule type="containsText" dxfId="8181" priority="1090" operator="containsText" text="Menor">
      <formula>NOT(ISERROR(SEARCH("Menor",Z6)))</formula>
    </cfRule>
    <cfRule type="containsText" dxfId="8180" priority="1091" operator="containsText" text="Leve">
      <formula>NOT(ISERROR(SEARCH("Leve",Z6)))</formula>
    </cfRule>
    <cfRule type="containsText" dxfId="8179" priority="1092" operator="containsText" text="Muy a">
      <formula>NOT(ISERROR(SEARCH("Muy a",Z6)))</formula>
    </cfRule>
    <cfRule type="containsText" dxfId="8178" priority="1093" operator="containsText" text="Muy b">
      <formula>NOT(ISERROR(SEARCH("Muy b",Z6)))</formula>
    </cfRule>
    <cfRule type="containsText" dxfId="8177" priority="1094" operator="containsText" text="Baja">
      <formula>NOT(ISERROR(SEARCH("Baja",Z6)))</formula>
    </cfRule>
    <cfRule type="containsText" dxfId="8176" priority="1095" operator="containsText" text="Media">
      <formula>NOT(ISERROR(SEARCH("Media",Z6)))</formula>
    </cfRule>
    <cfRule type="containsText" dxfId="8175" priority="1096" operator="containsText" text="Alta">
      <formula>NOT(ISERROR(SEARCH("Alta",Z6)))</formula>
    </cfRule>
  </conditionalFormatting>
  <conditionalFormatting sqref="Y6">
    <cfRule type="cellIs" dxfId="8174" priority="1061" operator="equal">
      <formula>100%</formula>
    </cfRule>
    <cfRule type="cellIs" dxfId="8173" priority="1062" operator="equal">
      <formula>80%</formula>
    </cfRule>
    <cfRule type="cellIs" dxfId="8172" priority="1063" operator="equal">
      <formula>60%</formula>
    </cfRule>
    <cfRule type="cellIs" dxfId="8171" priority="1064" operator="equal">
      <formula>40%</formula>
    </cfRule>
    <cfRule type="cellIs" dxfId="8170" priority="1065" operator="equal">
      <formula>0.2</formula>
    </cfRule>
    <cfRule type="containsText" dxfId="8169" priority="1066" operator="containsText" text="Extremo">
      <formula>NOT(ISERROR(SEARCH("Extremo",Y6)))</formula>
    </cfRule>
    <cfRule type="containsText" dxfId="8168" priority="1067" operator="containsText" text="Alto">
      <formula>NOT(ISERROR(SEARCH("Alto",Y6)))</formula>
    </cfRule>
    <cfRule type="containsText" dxfId="8167" priority="1068" operator="containsText" text="Bajo">
      <formula>NOT(ISERROR(SEARCH("Bajo",Y6)))</formula>
    </cfRule>
    <cfRule type="containsText" dxfId="8166" priority="1069" operator="containsText" text="Catastrófico">
      <formula>NOT(ISERROR(SEARCH("Catastrófico",Y6)))</formula>
    </cfRule>
    <cfRule type="containsText" dxfId="8165" priority="1070" operator="containsText" text="Mayor">
      <formula>NOT(ISERROR(SEARCH("Mayor",Y6)))</formula>
    </cfRule>
    <cfRule type="containsText" dxfId="8164" priority="1071" operator="containsText" text="Moderado">
      <formula>NOT(ISERROR(SEARCH("Moderado",Y6)))</formula>
    </cfRule>
    <cfRule type="containsText" dxfId="8163" priority="1072" operator="containsText" text="Menor">
      <formula>NOT(ISERROR(SEARCH("Menor",Y6)))</formula>
    </cfRule>
    <cfRule type="containsText" dxfId="8162" priority="1073" operator="containsText" text="Leve">
      <formula>NOT(ISERROR(SEARCH("Leve",Y6)))</formula>
    </cfRule>
    <cfRule type="containsText" dxfId="8161" priority="1074" operator="containsText" text="Muy a">
      <formula>NOT(ISERROR(SEARCH("Muy a",Y6)))</formula>
    </cfRule>
    <cfRule type="containsText" dxfId="8160" priority="1075" operator="containsText" text="Muy b">
      <formula>NOT(ISERROR(SEARCH("Muy b",Y6)))</formula>
    </cfRule>
    <cfRule type="containsText" dxfId="8159" priority="1076" operator="containsText" text="Baja">
      <formula>NOT(ISERROR(SEARCH("Baja",Y6)))</formula>
    </cfRule>
    <cfRule type="containsText" dxfId="8158" priority="1077" operator="containsText" text="Media">
      <formula>NOT(ISERROR(SEARCH("Media",Y6)))</formula>
    </cfRule>
    <cfRule type="containsText" dxfId="8157" priority="1078" operator="containsText" text="Alta">
      <formula>NOT(ISERROR(SEARCH("Alta",Y6)))</formula>
    </cfRule>
  </conditionalFormatting>
  <conditionalFormatting sqref="W6">
    <cfRule type="cellIs" dxfId="8156" priority="1043" operator="equal">
      <formula>100%</formula>
    </cfRule>
    <cfRule type="cellIs" dxfId="8155" priority="1044" operator="equal">
      <formula>80%</formula>
    </cfRule>
    <cfRule type="cellIs" dxfId="8154" priority="1045" operator="equal">
      <formula>60%</formula>
    </cfRule>
    <cfRule type="cellIs" dxfId="8153" priority="1046" operator="equal">
      <formula>40%</formula>
    </cfRule>
    <cfRule type="cellIs" dxfId="8152" priority="1047" operator="equal">
      <formula>0.2</formula>
    </cfRule>
    <cfRule type="containsText" dxfId="8151" priority="1048" operator="containsText" text="Extremo">
      <formula>NOT(ISERROR(SEARCH("Extremo",W6)))</formula>
    </cfRule>
    <cfRule type="containsText" dxfId="8150" priority="1049" operator="containsText" text="Alto">
      <formula>NOT(ISERROR(SEARCH("Alto",W6)))</formula>
    </cfRule>
    <cfRule type="containsText" dxfId="8149" priority="1050" operator="containsText" text="Bajo">
      <formula>NOT(ISERROR(SEARCH("Bajo",W6)))</formula>
    </cfRule>
    <cfRule type="containsText" dxfId="8148" priority="1051" operator="containsText" text="Catastrófico">
      <formula>NOT(ISERROR(SEARCH("Catastrófico",W6)))</formula>
    </cfRule>
    <cfRule type="containsText" dxfId="8147" priority="1052" operator="containsText" text="Mayor">
      <formula>NOT(ISERROR(SEARCH("Mayor",W6)))</formula>
    </cfRule>
    <cfRule type="containsText" dxfId="8146" priority="1053" operator="containsText" text="Moderado">
      <formula>NOT(ISERROR(SEARCH("Moderado",W6)))</formula>
    </cfRule>
    <cfRule type="containsText" dxfId="8145" priority="1054" operator="containsText" text="Menor">
      <formula>NOT(ISERROR(SEARCH("Menor",W6)))</formula>
    </cfRule>
    <cfRule type="containsText" dxfId="8144" priority="1055" operator="containsText" text="Leve">
      <formula>NOT(ISERROR(SEARCH("Leve",W6)))</formula>
    </cfRule>
    <cfRule type="containsText" dxfId="8143" priority="1056" operator="containsText" text="Muy a">
      <formula>NOT(ISERROR(SEARCH("Muy a",W6)))</formula>
    </cfRule>
    <cfRule type="containsText" dxfId="8142" priority="1057" operator="containsText" text="Muy b">
      <formula>NOT(ISERROR(SEARCH("Muy b",W6)))</formula>
    </cfRule>
    <cfRule type="containsText" dxfId="8141" priority="1058" operator="containsText" text="Baja">
      <formula>NOT(ISERROR(SEARCH("Baja",W6)))</formula>
    </cfRule>
    <cfRule type="containsText" dxfId="8140" priority="1059" operator="containsText" text="Media">
      <formula>NOT(ISERROR(SEARCH("Media",W6)))</formula>
    </cfRule>
    <cfRule type="containsText" dxfId="8139" priority="1060" operator="containsText" text="Alta">
      <formula>NOT(ISERROR(SEARCH("Alta",W6)))</formula>
    </cfRule>
  </conditionalFormatting>
  <conditionalFormatting sqref="AA6">
    <cfRule type="cellIs" dxfId="8138" priority="1026" operator="equal">
      <formula>100%</formula>
    </cfRule>
    <cfRule type="cellIs" dxfId="8137" priority="1027" operator="equal">
      <formula>75%</formula>
    </cfRule>
    <cfRule type="cellIs" dxfId="8136" priority="1028" operator="equal">
      <formula>50%</formula>
    </cfRule>
    <cfRule type="cellIs" dxfId="8135" priority="1029" operator="equal">
      <formula>25%</formula>
    </cfRule>
    <cfRule type="containsText" dxfId="8134" priority="1030" operator="containsText" text="Extremo">
      <formula>NOT(ISERROR(SEARCH("Extremo",AA6)))</formula>
    </cfRule>
    <cfRule type="containsText" dxfId="8133" priority="1031" operator="containsText" text="Alto">
      <formula>NOT(ISERROR(SEARCH("Alto",AA6)))</formula>
    </cfRule>
    <cfRule type="containsText" dxfId="8132" priority="1032" operator="containsText" text="Bajo">
      <formula>NOT(ISERROR(SEARCH("Bajo",AA6)))</formula>
    </cfRule>
    <cfRule type="containsText" dxfId="8131" priority="1033" operator="containsText" text="Catastrófico">
      <formula>NOT(ISERROR(SEARCH("Catastrófico",AA6)))</formula>
    </cfRule>
    <cfRule type="containsText" dxfId="8130" priority="1034" operator="containsText" text="Mayor">
      <formula>NOT(ISERROR(SEARCH("Mayor",AA6)))</formula>
    </cfRule>
    <cfRule type="containsText" dxfId="8129" priority="1035" operator="containsText" text="Moderado">
      <formula>NOT(ISERROR(SEARCH("Moderado",AA6)))</formula>
    </cfRule>
    <cfRule type="containsText" dxfId="8128" priority="1036" operator="containsText" text="Menor">
      <formula>NOT(ISERROR(SEARCH("Menor",AA6)))</formula>
    </cfRule>
    <cfRule type="containsText" dxfId="8127" priority="1037" operator="containsText" text="Leve">
      <formula>NOT(ISERROR(SEARCH("Leve",AA6)))</formula>
    </cfRule>
    <cfRule type="containsText" dxfId="8126" priority="1038" operator="containsText" text="Muy a">
      <formula>NOT(ISERROR(SEARCH("Muy a",AA6)))</formula>
    </cfRule>
    <cfRule type="containsText" dxfId="8125" priority="1039" operator="containsText" text="Muy b">
      <formula>NOT(ISERROR(SEARCH("Muy b",AA6)))</formula>
    </cfRule>
    <cfRule type="containsText" dxfId="8124" priority="1040" operator="containsText" text="Baja">
      <formula>NOT(ISERROR(SEARCH("Baja",AA6)))</formula>
    </cfRule>
    <cfRule type="containsText" dxfId="8123" priority="1041" operator="containsText" text="Media">
      <formula>NOT(ISERROR(SEARCH("Media",AA6)))</formula>
    </cfRule>
    <cfRule type="containsText" dxfId="8122" priority="1042" operator="containsText" text="Alta">
      <formula>NOT(ISERROR(SEARCH("Alta",AA6)))</formula>
    </cfRule>
  </conditionalFormatting>
  <conditionalFormatting sqref="AU6">
    <cfRule type="containsText" dxfId="8121" priority="1023" operator="containsText" text="BAJA">
      <formula>NOT(ISERROR(SEARCH("BAJA",AU6)))</formula>
    </cfRule>
    <cfRule type="containsText" dxfId="8120" priority="1024" operator="containsText" text="MEDIA">
      <formula>NOT(ISERROR(SEARCH("MEDIA",AU6)))</formula>
    </cfRule>
    <cfRule type="containsText" dxfId="8119" priority="1025" operator="containsText" text="ALTA">
      <formula>NOT(ISERROR(SEARCH("ALTA",AU6)))</formula>
    </cfRule>
  </conditionalFormatting>
  <conditionalFormatting sqref="AU7:AU10">
    <cfRule type="containsText" dxfId="8118" priority="1020" operator="containsText" text="BAJA">
      <formula>NOT(ISERROR(SEARCH("BAJA",AU7)))</formula>
    </cfRule>
    <cfRule type="containsText" dxfId="8117" priority="1021" operator="containsText" text="MEDIA">
      <formula>NOT(ISERROR(SEARCH("MEDIA",AU7)))</formula>
    </cfRule>
    <cfRule type="containsText" dxfId="8116" priority="1022" operator="containsText" text="ALTA">
      <formula>NOT(ISERROR(SEARCH("ALTA",AU7)))</formula>
    </cfRule>
  </conditionalFormatting>
  <conditionalFormatting sqref="AW6">
    <cfRule type="cellIs" dxfId="8115" priority="1002" operator="equal">
      <formula>100%</formula>
    </cfRule>
    <cfRule type="cellIs" dxfId="8114" priority="1003" operator="equal">
      <formula>80%</formula>
    </cfRule>
    <cfRule type="cellIs" dxfId="8113" priority="1004" operator="equal">
      <formula>60%</formula>
    </cfRule>
    <cfRule type="cellIs" dxfId="8112" priority="1005" operator="equal">
      <formula>40%</formula>
    </cfRule>
    <cfRule type="cellIs" dxfId="8111" priority="1006" operator="equal">
      <formula>0.2</formula>
    </cfRule>
    <cfRule type="containsText" dxfId="8110" priority="1007" operator="containsText" text="Extremo">
      <formula>NOT(ISERROR(SEARCH("Extremo",AW6)))</formula>
    </cfRule>
    <cfRule type="containsText" dxfId="8109" priority="1008" operator="containsText" text="Alto">
      <formula>NOT(ISERROR(SEARCH("Alto",AW6)))</formula>
    </cfRule>
    <cfRule type="containsText" dxfId="8108" priority="1009" operator="containsText" text="Bajo">
      <formula>NOT(ISERROR(SEARCH("Bajo",AW6)))</formula>
    </cfRule>
    <cfRule type="containsText" dxfId="8107" priority="1010" operator="containsText" text="Catastrófico">
      <formula>NOT(ISERROR(SEARCH("Catastrófico",AW6)))</formula>
    </cfRule>
    <cfRule type="containsText" dxfId="8106" priority="1011" operator="containsText" text="Mayor">
      <formula>NOT(ISERROR(SEARCH("Mayor",AW6)))</formula>
    </cfRule>
    <cfRule type="containsText" dxfId="8105" priority="1012" operator="containsText" text="Moderado">
      <formula>NOT(ISERROR(SEARCH("Moderado",AW6)))</formula>
    </cfRule>
    <cfRule type="containsText" dxfId="8104" priority="1013" operator="containsText" text="Menor">
      <formula>NOT(ISERROR(SEARCH("Menor",AW6)))</formula>
    </cfRule>
    <cfRule type="containsText" dxfId="8103" priority="1014" operator="containsText" text="Leve">
      <formula>NOT(ISERROR(SEARCH("Leve",AW6)))</formula>
    </cfRule>
    <cfRule type="containsText" dxfId="8102" priority="1015" operator="containsText" text="Muy a">
      <formula>NOT(ISERROR(SEARCH("Muy a",AW6)))</formula>
    </cfRule>
    <cfRule type="containsText" dxfId="8101" priority="1016" operator="containsText" text="Muy b">
      <formula>NOT(ISERROR(SEARCH("Muy b",AW6)))</formula>
    </cfRule>
    <cfRule type="containsText" dxfId="8100" priority="1017" operator="containsText" text="Baja">
      <formula>NOT(ISERROR(SEARCH("Baja",AW6)))</formula>
    </cfRule>
    <cfRule type="containsText" dxfId="8099" priority="1018" operator="containsText" text="Media">
      <formula>NOT(ISERROR(SEARCH("Media",AW6)))</formula>
    </cfRule>
    <cfRule type="containsText" dxfId="8098" priority="1019" operator="containsText" text="Alta">
      <formula>NOT(ISERROR(SEARCH("Alta",AW6)))</formula>
    </cfRule>
  </conditionalFormatting>
  <conditionalFormatting sqref="AV6">
    <cfRule type="cellIs" dxfId="8097" priority="995" operator="greaterThan">
      <formula>75%</formula>
    </cfRule>
    <cfRule type="cellIs" dxfId="8096" priority="996" operator="between">
      <formula>51%</formula>
      <formula>75%</formula>
    </cfRule>
    <cfRule type="cellIs" dxfId="8095" priority="997" operator="between">
      <formula>26%</formula>
      <formula>50%</formula>
    </cfRule>
    <cfRule type="cellIs" dxfId="8094" priority="998" operator="between">
      <formula>0%</formula>
      <formula>25%</formula>
    </cfRule>
    <cfRule type="containsText" dxfId="8093" priority="999" operator="containsText" text="BAJA">
      <formula>NOT(ISERROR(SEARCH("BAJA",AV6)))</formula>
    </cfRule>
    <cfRule type="containsText" dxfId="8092" priority="1000" operator="containsText" text="MEDIA">
      <formula>NOT(ISERROR(SEARCH("MEDIA",AV6)))</formula>
    </cfRule>
    <cfRule type="containsText" dxfId="8091" priority="1001" operator="containsText" text="ALTA">
      <formula>NOT(ISERROR(SEARCH("ALTA",AV6)))</formula>
    </cfRule>
  </conditionalFormatting>
  <conditionalFormatting sqref="AV7:AV10">
    <cfRule type="cellIs" dxfId="8090" priority="988" operator="greaterThan">
      <formula>75%</formula>
    </cfRule>
    <cfRule type="cellIs" dxfId="8089" priority="989" operator="between">
      <formula>51%</formula>
      <formula>75%</formula>
    </cfRule>
    <cfRule type="cellIs" dxfId="8088" priority="990" operator="between">
      <formula>26%</formula>
      <formula>50%</formula>
    </cfRule>
    <cfRule type="cellIs" dxfId="8087" priority="991" operator="between">
      <formula>0%</formula>
      <formula>25%</formula>
    </cfRule>
    <cfRule type="containsText" dxfId="8086" priority="992" operator="containsText" text="BAJA">
      <formula>NOT(ISERROR(SEARCH("BAJA",AV7)))</formula>
    </cfRule>
    <cfRule type="containsText" dxfId="8085" priority="993" operator="containsText" text="MEDIA">
      <formula>NOT(ISERROR(SEARCH("MEDIA",AV7)))</formula>
    </cfRule>
    <cfRule type="containsText" dxfId="8084" priority="994" operator="containsText" text="ALTA">
      <formula>NOT(ISERROR(SEARCH("ALTA",AV7)))</formula>
    </cfRule>
  </conditionalFormatting>
  <conditionalFormatting sqref="AL6">
    <cfRule type="containsText" dxfId="8083" priority="943" operator="containsText" text="BAJA">
      <formula>NOT(ISERROR(SEARCH("BAJA",AL6)))</formula>
    </cfRule>
    <cfRule type="containsText" dxfId="8082" priority="944" operator="containsText" text="MEDIA">
      <formula>NOT(ISERROR(SEARCH("MEDIA",AL6)))</formula>
    </cfRule>
    <cfRule type="containsText" dxfId="8081" priority="945" operator="containsText" text="ALTA">
      <formula>NOT(ISERROR(SEARCH("ALTA",AL6)))</formula>
    </cfRule>
  </conditionalFormatting>
  <conditionalFormatting sqref="AC17">
    <cfRule type="containsText" dxfId="8080" priority="404" operator="containsText" text="BAJA">
      <formula>NOT(ISERROR(SEARCH("BAJA",AC17)))</formula>
    </cfRule>
    <cfRule type="containsText" dxfId="8079" priority="405" operator="containsText" text="MEDIA">
      <formula>NOT(ISERROR(SEARCH("MEDIA",AC17)))</formula>
    </cfRule>
    <cfRule type="containsText" dxfId="8078" priority="406" operator="containsText" text="ALTA">
      <formula>NOT(ISERROR(SEARCH("ALTA",AC17)))</formula>
    </cfRule>
  </conditionalFormatting>
  <conditionalFormatting sqref="AL17">
    <cfRule type="containsText" dxfId="8077" priority="401" operator="containsText" text="BAJA">
      <formula>NOT(ISERROR(SEARCH("BAJA",AL17)))</formula>
    </cfRule>
    <cfRule type="containsText" dxfId="8076" priority="402" operator="containsText" text="MEDIA">
      <formula>NOT(ISERROR(SEARCH("MEDIA",AL17)))</formula>
    </cfRule>
    <cfRule type="containsText" dxfId="8075" priority="403" operator="containsText" text="ALTA">
      <formula>NOT(ISERROR(SEARCH("ALTA",AL17)))</formula>
    </cfRule>
  </conditionalFormatting>
  <conditionalFormatting sqref="AN6">
    <cfRule type="containsText" dxfId="8074" priority="919" operator="containsText" text="BAJA">
      <formula>NOT(ISERROR(SEARCH("BAJA",AN6)))</formula>
    </cfRule>
    <cfRule type="containsText" dxfId="8073" priority="920" operator="containsText" text="MEDIA">
      <formula>NOT(ISERROR(SEARCH("MEDIA",AN6)))</formula>
    </cfRule>
    <cfRule type="containsText" dxfId="8072" priority="921" operator="containsText" text="ALTA">
      <formula>NOT(ISERROR(SEARCH("ALTA",AN6)))</formula>
    </cfRule>
  </conditionalFormatting>
  <conditionalFormatting sqref="AN7">
    <cfRule type="containsText" dxfId="8071" priority="916" operator="containsText" text="BAJA">
      <formula>NOT(ISERROR(SEARCH("BAJA",AN7)))</formula>
    </cfRule>
    <cfRule type="containsText" dxfId="8070" priority="917" operator="containsText" text="MEDIA">
      <formula>NOT(ISERROR(SEARCH("MEDIA",AN7)))</formula>
    </cfRule>
    <cfRule type="containsText" dxfId="8069" priority="918" operator="containsText" text="ALTA">
      <formula>NOT(ISERROR(SEARCH("ALTA",AN7)))</formula>
    </cfRule>
  </conditionalFormatting>
  <conditionalFormatting sqref="AS6:AS7">
    <cfRule type="containsText" dxfId="8068" priority="913" operator="containsText" text="BAJA">
      <formula>NOT(ISERROR(SEARCH("BAJA",AS6)))</formula>
    </cfRule>
    <cfRule type="containsText" dxfId="8067" priority="914" operator="containsText" text="MEDIA">
      <formula>NOT(ISERROR(SEARCH("MEDIA",AS6)))</formula>
    </cfRule>
    <cfRule type="containsText" dxfId="8066" priority="915" operator="containsText" text="ALTA">
      <formula>NOT(ISERROR(SEARCH("ALTA",AS6)))</formula>
    </cfRule>
  </conditionalFormatting>
  <conditionalFormatting sqref="AS7">
    <cfRule type="containsText" dxfId="8065" priority="910" operator="containsText" text="BAJA">
      <formula>NOT(ISERROR(SEARCH("BAJA",AS7)))</formula>
    </cfRule>
    <cfRule type="containsText" dxfId="8064" priority="911" operator="containsText" text="MEDIA">
      <formula>NOT(ISERROR(SEARCH("MEDIA",AS7)))</formula>
    </cfRule>
    <cfRule type="containsText" dxfId="8063" priority="912" operator="containsText" text="ALTA">
      <formula>NOT(ISERROR(SEARCH("ALTA",AS7)))</formula>
    </cfRule>
  </conditionalFormatting>
  <conditionalFormatting sqref="AS8">
    <cfRule type="containsText" dxfId="8062" priority="907" operator="containsText" text="BAJA">
      <formula>NOT(ISERROR(SEARCH("BAJA",AS8)))</formula>
    </cfRule>
    <cfRule type="containsText" dxfId="8061" priority="908" operator="containsText" text="MEDIA">
      <formula>NOT(ISERROR(SEARCH("MEDIA",AS8)))</formula>
    </cfRule>
    <cfRule type="containsText" dxfId="8060" priority="909" operator="containsText" text="ALTA">
      <formula>NOT(ISERROR(SEARCH("ALTA",AS8)))</formula>
    </cfRule>
  </conditionalFormatting>
  <conditionalFormatting sqref="AS6">
    <cfRule type="containsText" dxfId="8059" priority="904" operator="containsText" text="BAJA">
      <formula>NOT(ISERROR(SEARCH("BAJA",AS6)))</formula>
    </cfRule>
    <cfRule type="containsText" dxfId="8058" priority="905" operator="containsText" text="MEDIA">
      <formula>NOT(ISERROR(SEARCH("MEDIA",AS6)))</formula>
    </cfRule>
    <cfRule type="containsText" dxfId="8057" priority="906" operator="containsText" text="ALTA">
      <formula>NOT(ISERROR(SEARCH("ALTA",AS6)))</formula>
    </cfRule>
  </conditionalFormatting>
  <conditionalFormatting sqref="AS7">
    <cfRule type="containsText" dxfId="8056" priority="901" operator="containsText" text="BAJA">
      <formula>NOT(ISERROR(SEARCH("BAJA",AS7)))</formula>
    </cfRule>
    <cfRule type="containsText" dxfId="8055" priority="902" operator="containsText" text="MEDIA">
      <formula>NOT(ISERROR(SEARCH("MEDIA",AS7)))</formula>
    </cfRule>
    <cfRule type="containsText" dxfId="8054" priority="903" operator="containsText" text="ALTA">
      <formula>NOT(ISERROR(SEARCH("ALTA",AS7)))</formula>
    </cfRule>
  </conditionalFormatting>
  <conditionalFormatting sqref="AP6">
    <cfRule type="containsText" dxfId="8053" priority="898" operator="containsText" text="BAJA">
      <formula>NOT(ISERROR(SEARCH("BAJA",AP6)))</formula>
    </cfRule>
    <cfRule type="containsText" dxfId="8052" priority="899" operator="containsText" text="MEDIA">
      <formula>NOT(ISERROR(SEARCH("MEDIA",AP6)))</formula>
    </cfRule>
    <cfRule type="containsText" dxfId="8051" priority="900" operator="containsText" text="ALTA">
      <formula>NOT(ISERROR(SEARCH("ALTA",AP6)))</formula>
    </cfRule>
  </conditionalFormatting>
  <conditionalFormatting sqref="AP7">
    <cfRule type="containsText" dxfId="8050" priority="895" operator="containsText" text="BAJA">
      <formula>NOT(ISERROR(SEARCH("BAJA",AP7)))</formula>
    </cfRule>
    <cfRule type="containsText" dxfId="8049" priority="896" operator="containsText" text="MEDIA">
      <formula>NOT(ISERROR(SEARCH("MEDIA",AP7)))</formula>
    </cfRule>
    <cfRule type="containsText" dxfId="8048" priority="897" operator="containsText" text="ALTA">
      <formula>NOT(ISERROR(SEARCH("ALTA",AP7)))</formula>
    </cfRule>
  </conditionalFormatting>
  <conditionalFormatting sqref="AQ6">
    <cfRule type="containsText" dxfId="8047" priority="892" operator="containsText" text="BAJA">
      <formula>NOT(ISERROR(SEARCH("BAJA",AQ6)))</formula>
    </cfRule>
    <cfRule type="containsText" dxfId="8046" priority="893" operator="containsText" text="MEDIA">
      <formula>NOT(ISERROR(SEARCH("MEDIA",AQ6)))</formula>
    </cfRule>
    <cfRule type="containsText" dxfId="8045" priority="894" operator="containsText" text="ALTA">
      <formula>NOT(ISERROR(SEARCH("ALTA",AQ6)))</formula>
    </cfRule>
  </conditionalFormatting>
  <conditionalFormatting sqref="AJ11:AK15">
    <cfRule type="containsText" dxfId="8044" priority="886" operator="containsText" text="BAJA">
      <formula>NOT(ISERROR(SEARCH("BAJA",AJ11)))</formula>
    </cfRule>
    <cfRule type="containsText" dxfId="8043" priority="887" operator="containsText" text="MEDIA">
      <formula>NOT(ISERROR(SEARCH("MEDIA",AJ11)))</formula>
    </cfRule>
    <cfRule type="containsText" dxfId="8042" priority="888" operator="containsText" text="ALTA">
      <formula>NOT(ISERROR(SEARCH("ALTA",AJ11)))</formula>
    </cfRule>
  </conditionalFormatting>
  <conditionalFormatting sqref="AR11">
    <cfRule type="containsText" dxfId="8041" priority="889" operator="containsText" text="BAJA">
      <formula>NOT(ISERROR(SEARCH("BAJA",AR11)))</formula>
    </cfRule>
    <cfRule type="containsText" dxfId="8040" priority="890" operator="containsText" text="MEDIA">
      <formula>NOT(ISERROR(SEARCH("MEDIA",AR11)))</formula>
    </cfRule>
    <cfRule type="containsText" dxfId="8039" priority="891" operator="containsText" text="ALTA">
      <formula>NOT(ISERROR(SEARCH("ALTA",AR11)))</formula>
    </cfRule>
  </conditionalFormatting>
  <conditionalFormatting sqref="AX11">
    <cfRule type="cellIs" dxfId="8038" priority="840" operator="equal">
      <formula>100%</formula>
    </cfRule>
    <cfRule type="cellIs" dxfId="8037" priority="841" operator="equal">
      <formula>80%</formula>
    </cfRule>
    <cfRule type="cellIs" dxfId="8036" priority="842" operator="equal">
      <formula>60%</formula>
    </cfRule>
    <cfRule type="cellIs" dxfId="8035" priority="843" operator="equal">
      <formula>40%</formula>
    </cfRule>
    <cfRule type="cellIs" dxfId="8034" priority="844" operator="equal">
      <formula>0.2</formula>
    </cfRule>
    <cfRule type="containsText" dxfId="8033" priority="858" operator="containsText" text="Extremo">
      <formula>NOT(ISERROR(SEARCH("Extremo",AX11)))</formula>
    </cfRule>
    <cfRule type="containsText" dxfId="8032" priority="859" operator="containsText" text="Alto">
      <formula>NOT(ISERROR(SEARCH("Alto",AX11)))</formula>
    </cfRule>
    <cfRule type="containsText" dxfId="8031" priority="860" operator="containsText" text="Bajo">
      <formula>NOT(ISERROR(SEARCH("Bajo",AX11)))</formula>
    </cfRule>
    <cfRule type="containsText" dxfId="8030" priority="871" operator="containsText" text="Catastrófico">
      <formula>NOT(ISERROR(SEARCH("Catastrófico",AX11)))</formula>
    </cfRule>
    <cfRule type="containsText" dxfId="8029" priority="872" operator="containsText" text="Mayor">
      <formula>NOT(ISERROR(SEARCH("Mayor",AX11)))</formula>
    </cfRule>
    <cfRule type="containsText" dxfId="8028" priority="873" operator="containsText" text="Moderado">
      <formula>NOT(ISERROR(SEARCH("Moderado",AX11)))</formula>
    </cfRule>
    <cfRule type="containsText" dxfId="8027" priority="874" operator="containsText" text="Menor">
      <formula>NOT(ISERROR(SEARCH("Menor",AX11)))</formula>
    </cfRule>
    <cfRule type="containsText" dxfId="8026" priority="875" operator="containsText" text="Leve">
      <formula>NOT(ISERROR(SEARCH("Leve",AX11)))</formula>
    </cfRule>
    <cfRule type="containsText" dxfId="8025" priority="881" operator="containsText" text="Muy a">
      <formula>NOT(ISERROR(SEARCH("Muy a",AX11)))</formula>
    </cfRule>
    <cfRule type="containsText" dxfId="8024" priority="882" operator="containsText" text="Muy b">
      <formula>NOT(ISERROR(SEARCH("Muy b",AX11)))</formula>
    </cfRule>
    <cfRule type="containsText" dxfId="8023" priority="883" operator="containsText" text="Baja">
      <formula>NOT(ISERROR(SEARCH("Baja",AX11)))</formula>
    </cfRule>
    <cfRule type="containsText" dxfId="8022" priority="884" operator="containsText" text="Media">
      <formula>NOT(ISERROR(SEARCH("Media",AX11)))</formula>
    </cfRule>
    <cfRule type="containsText" dxfId="8021" priority="885" operator="containsText" text="Alta">
      <formula>NOT(ISERROR(SEARCH("Alta",AX11)))</formula>
    </cfRule>
  </conditionalFormatting>
  <conditionalFormatting sqref="V11">
    <cfRule type="containsText" dxfId="8020" priority="876" operator="containsText" text="Muy a">
      <formula>NOT(ISERROR(SEARCH("Muy a",V11)))</formula>
    </cfRule>
    <cfRule type="containsText" dxfId="8019" priority="877" operator="containsText" text="Muy b">
      <formula>NOT(ISERROR(SEARCH("Muy b",V11)))</formula>
    </cfRule>
    <cfRule type="containsText" dxfId="8018" priority="878" operator="containsText" text="Baja">
      <formula>NOT(ISERROR(SEARCH("Baja",V11)))</formula>
    </cfRule>
    <cfRule type="containsText" dxfId="8017" priority="879" operator="containsText" text="Media">
      <formula>NOT(ISERROR(SEARCH("Media",V11)))</formula>
    </cfRule>
    <cfRule type="containsText" dxfId="8016" priority="880" operator="containsText" text="Alta">
      <formula>NOT(ISERROR(SEARCH("Alta",V11)))</formula>
    </cfRule>
  </conditionalFormatting>
  <conditionalFormatting sqref="X11">
    <cfRule type="containsText" dxfId="8015" priority="861" operator="containsText" text="Catastrófico">
      <formula>NOT(ISERROR(SEARCH("Catastrófico",X11)))</formula>
    </cfRule>
    <cfRule type="containsText" dxfId="8014" priority="862" operator="containsText" text="Mayor">
      <formula>NOT(ISERROR(SEARCH("Mayor",X11)))</formula>
    </cfRule>
    <cfRule type="containsText" dxfId="8013" priority="863" operator="containsText" text="Moderado">
      <formula>NOT(ISERROR(SEARCH("Moderado",X11)))</formula>
    </cfRule>
    <cfRule type="containsText" dxfId="8012" priority="864" operator="containsText" text="Menor">
      <formula>NOT(ISERROR(SEARCH("Menor",X11)))</formula>
    </cfRule>
    <cfRule type="containsText" dxfId="8011" priority="865" operator="containsText" text="Leve">
      <formula>NOT(ISERROR(SEARCH("Leve",X11)))</formula>
    </cfRule>
    <cfRule type="containsText" dxfId="8010" priority="866" operator="containsText" text="Muy a">
      <formula>NOT(ISERROR(SEARCH("Muy a",X11)))</formula>
    </cfRule>
    <cfRule type="containsText" dxfId="8009" priority="867" operator="containsText" text="Muy b">
      <formula>NOT(ISERROR(SEARCH("Muy b",X11)))</formula>
    </cfRule>
    <cfRule type="containsText" dxfId="8008" priority="868" operator="containsText" text="Baja">
      <formula>NOT(ISERROR(SEARCH("Baja",X11)))</formula>
    </cfRule>
    <cfRule type="containsText" dxfId="8007" priority="869" operator="containsText" text="Media">
      <formula>NOT(ISERROR(SEARCH("Media",X11)))</formula>
    </cfRule>
    <cfRule type="containsText" dxfId="8006" priority="870" operator="containsText" text="Alta">
      <formula>NOT(ISERROR(SEARCH("Alta",X11)))</formula>
    </cfRule>
  </conditionalFormatting>
  <conditionalFormatting sqref="Z11">
    <cfRule type="containsText" dxfId="8005" priority="845" operator="containsText" text="Extremo">
      <formula>NOT(ISERROR(SEARCH("Extremo",Z11)))</formula>
    </cfRule>
    <cfRule type="containsText" dxfId="8004" priority="846" operator="containsText" text="Alto">
      <formula>NOT(ISERROR(SEARCH("Alto",Z11)))</formula>
    </cfRule>
    <cfRule type="containsText" dxfId="8003" priority="847" operator="containsText" text="Bajo">
      <formula>NOT(ISERROR(SEARCH("Bajo",Z11)))</formula>
    </cfRule>
    <cfRule type="containsText" dxfId="8002" priority="848" operator="containsText" text="Catastrófico">
      <formula>NOT(ISERROR(SEARCH("Catastrófico",Z11)))</formula>
    </cfRule>
    <cfRule type="containsText" dxfId="8001" priority="849" operator="containsText" text="Mayor">
      <formula>NOT(ISERROR(SEARCH("Mayor",Z11)))</formula>
    </cfRule>
    <cfRule type="containsText" dxfId="8000" priority="850" operator="containsText" text="Moderado">
      <formula>NOT(ISERROR(SEARCH("Moderado",Z11)))</formula>
    </cfRule>
    <cfRule type="containsText" dxfId="7999" priority="851" operator="containsText" text="Menor">
      <formula>NOT(ISERROR(SEARCH("Menor",Z11)))</formula>
    </cfRule>
    <cfRule type="containsText" dxfId="7998" priority="852" operator="containsText" text="Leve">
      <formula>NOT(ISERROR(SEARCH("Leve",Z11)))</formula>
    </cfRule>
    <cfRule type="containsText" dxfId="7997" priority="853" operator="containsText" text="Muy a">
      <formula>NOT(ISERROR(SEARCH("Muy a",Z11)))</formula>
    </cfRule>
    <cfRule type="containsText" dxfId="7996" priority="854" operator="containsText" text="Muy b">
      <formula>NOT(ISERROR(SEARCH("Muy b",Z11)))</formula>
    </cfRule>
    <cfRule type="containsText" dxfId="7995" priority="855" operator="containsText" text="Baja">
      <formula>NOT(ISERROR(SEARCH("Baja",Z11)))</formula>
    </cfRule>
    <cfRule type="containsText" dxfId="7994" priority="856" operator="containsText" text="Media">
      <formula>NOT(ISERROR(SEARCH("Media",Z11)))</formula>
    </cfRule>
    <cfRule type="containsText" dxfId="7993" priority="857" operator="containsText" text="Alta">
      <formula>NOT(ISERROR(SEARCH("Alta",Z11)))</formula>
    </cfRule>
  </conditionalFormatting>
  <conditionalFormatting sqref="Y11">
    <cfRule type="cellIs" dxfId="7992" priority="822" operator="equal">
      <formula>100%</formula>
    </cfRule>
    <cfRule type="cellIs" dxfId="7991" priority="823" operator="equal">
      <formula>80%</formula>
    </cfRule>
    <cfRule type="cellIs" dxfId="7990" priority="824" operator="equal">
      <formula>60%</formula>
    </cfRule>
    <cfRule type="cellIs" dxfId="7989" priority="825" operator="equal">
      <formula>40%</formula>
    </cfRule>
    <cfRule type="cellIs" dxfId="7988" priority="826" operator="equal">
      <formula>0.2</formula>
    </cfRule>
    <cfRule type="containsText" dxfId="7987" priority="827" operator="containsText" text="Extremo">
      <formula>NOT(ISERROR(SEARCH("Extremo",Y11)))</formula>
    </cfRule>
    <cfRule type="containsText" dxfId="7986" priority="828" operator="containsText" text="Alto">
      <formula>NOT(ISERROR(SEARCH("Alto",Y11)))</formula>
    </cfRule>
    <cfRule type="containsText" dxfId="7985" priority="829" operator="containsText" text="Bajo">
      <formula>NOT(ISERROR(SEARCH("Bajo",Y11)))</formula>
    </cfRule>
    <cfRule type="containsText" dxfId="7984" priority="830" operator="containsText" text="Catastrófico">
      <formula>NOT(ISERROR(SEARCH("Catastrófico",Y11)))</formula>
    </cfRule>
    <cfRule type="containsText" dxfId="7983" priority="831" operator="containsText" text="Mayor">
      <formula>NOT(ISERROR(SEARCH("Mayor",Y11)))</formula>
    </cfRule>
    <cfRule type="containsText" dxfId="7982" priority="832" operator="containsText" text="Moderado">
      <formula>NOT(ISERROR(SEARCH("Moderado",Y11)))</formula>
    </cfRule>
    <cfRule type="containsText" dxfId="7981" priority="833" operator="containsText" text="Menor">
      <formula>NOT(ISERROR(SEARCH("Menor",Y11)))</formula>
    </cfRule>
    <cfRule type="containsText" dxfId="7980" priority="834" operator="containsText" text="Leve">
      <formula>NOT(ISERROR(SEARCH("Leve",Y11)))</formula>
    </cfRule>
    <cfRule type="containsText" dxfId="7979" priority="835" operator="containsText" text="Muy a">
      <formula>NOT(ISERROR(SEARCH("Muy a",Y11)))</formula>
    </cfRule>
    <cfRule type="containsText" dxfId="7978" priority="836" operator="containsText" text="Muy b">
      <formula>NOT(ISERROR(SEARCH("Muy b",Y11)))</formula>
    </cfRule>
    <cfRule type="containsText" dxfId="7977" priority="837" operator="containsText" text="Baja">
      <formula>NOT(ISERROR(SEARCH("Baja",Y11)))</formula>
    </cfRule>
    <cfRule type="containsText" dxfId="7976" priority="838" operator="containsText" text="Media">
      <formula>NOT(ISERROR(SEARCH("Media",Y11)))</formula>
    </cfRule>
    <cfRule type="containsText" dxfId="7975" priority="839" operator="containsText" text="Alta">
      <formula>NOT(ISERROR(SEARCH("Alta",Y11)))</formula>
    </cfRule>
  </conditionalFormatting>
  <conditionalFormatting sqref="W11">
    <cfRule type="cellIs" dxfId="7974" priority="804" operator="equal">
      <formula>100%</formula>
    </cfRule>
    <cfRule type="cellIs" dxfId="7973" priority="805" operator="equal">
      <formula>80%</formula>
    </cfRule>
    <cfRule type="cellIs" dxfId="7972" priority="806" operator="equal">
      <formula>60%</formula>
    </cfRule>
    <cfRule type="cellIs" dxfId="7971" priority="807" operator="equal">
      <formula>40%</formula>
    </cfRule>
    <cfRule type="cellIs" dxfId="7970" priority="808" operator="equal">
      <formula>0.2</formula>
    </cfRule>
    <cfRule type="containsText" dxfId="7969" priority="809" operator="containsText" text="Extremo">
      <formula>NOT(ISERROR(SEARCH("Extremo",W11)))</formula>
    </cfRule>
    <cfRule type="containsText" dxfId="7968" priority="810" operator="containsText" text="Alto">
      <formula>NOT(ISERROR(SEARCH("Alto",W11)))</formula>
    </cfRule>
    <cfRule type="containsText" dxfId="7967" priority="811" operator="containsText" text="Bajo">
      <formula>NOT(ISERROR(SEARCH("Bajo",W11)))</formula>
    </cfRule>
    <cfRule type="containsText" dxfId="7966" priority="812" operator="containsText" text="Catastrófico">
      <formula>NOT(ISERROR(SEARCH("Catastrófico",W11)))</formula>
    </cfRule>
    <cfRule type="containsText" dxfId="7965" priority="813" operator="containsText" text="Mayor">
      <formula>NOT(ISERROR(SEARCH("Mayor",W11)))</formula>
    </cfRule>
    <cfRule type="containsText" dxfId="7964" priority="814" operator="containsText" text="Moderado">
      <formula>NOT(ISERROR(SEARCH("Moderado",W11)))</formula>
    </cfRule>
    <cfRule type="containsText" dxfId="7963" priority="815" operator="containsText" text="Menor">
      <formula>NOT(ISERROR(SEARCH("Menor",W11)))</formula>
    </cfRule>
    <cfRule type="containsText" dxfId="7962" priority="816" operator="containsText" text="Leve">
      <formula>NOT(ISERROR(SEARCH("Leve",W11)))</formula>
    </cfRule>
    <cfRule type="containsText" dxfId="7961" priority="817" operator="containsText" text="Muy a">
      <formula>NOT(ISERROR(SEARCH("Muy a",W11)))</formula>
    </cfRule>
    <cfRule type="containsText" dxfId="7960" priority="818" operator="containsText" text="Muy b">
      <formula>NOT(ISERROR(SEARCH("Muy b",W11)))</formula>
    </cfRule>
    <cfRule type="containsText" dxfId="7959" priority="819" operator="containsText" text="Baja">
      <formula>NOT(ISERROR(SEARCH("Baja",W11)))</formula>
    </cfRule>
    <cfRule type="containsText" dxfId="7958" priority="820" operator="containsText" text="Media">
      <formula>NOT(ISERROR(SEARCH("Media",W11)))</formula>
    </cfRule>
    <cfRule type="containsText" dxfId="7957" priority="821" operator="containsText" text="Alta">
      <formula>NOT(ISERROR(SEARCH("Alta",W11)))</formula>
    </cfRule>
  </conditionalFormatting>
  <conditionalFormatting sqref="AA11">
    <cfRule type="cellIs" dxfId="7956" priority="787" operator="equal">
      <formula>100%</formula>
    </cfRule>
    <cfRule type="cellIs" dxfId="7955" priority="788" operator="equal">
      <formula>75%</formula>
    </cfRule>
    <cfRule type="cellIs" dxfId="7954" priority="789" operator="equal">
      <formula>50%</formula>
    </cfRule>
    <cfRule type="cellIs" dxfId="7953" priority="790" operator="equal">
      <formula>25%</formula>
    </cfRule>
    <cfRule type="containsText" dxfId="7952" priority="791" operator="containsText" text="Extremo">
      <formula>NOT(ISERROR(SEARCH("Extremo",AA11)))</formula>
    </cfRule>
    <cfRule type="containsText" dxfId="7951" priority="792" operator="containsText" text="Alto">
      <formula>NOT(ISERROR(SEARCH("Alto",AA11)))</formula>
    </cfRule>
    <cfRule type="containsText" dxfId="7950" priority="793" operator="containsText" text="Bajo">
      <formula>NOT(ISERROR(SEARCH("Bajo",AA11)))</formula>
    </cfRule>
    <cfRule type="containsText" dxfId="7949" priority="794" operator="containsText" text="Catastrófico">
      <formula>NOT(ISERROR(SEARCH("Catastrófico",AA11)))</formula>
    </cfRule>
    <cfRule type="containsText" dxfId="7948" priority="795" operator="containsText" text="Mayor">
      <formula>NOT(ISERROR(SEARCH("Mayor",AA11)))</formula>
    </cfRule>
    <cfRule type="containsText" dxfId="7947" priority="796" operator="containsText" text="Moderado">
      <formula>NOT(ISERROR(SEARCH("Moderado",AA11)))</formula>
    </cfRule>
    <cfRule type="containsText" dxfId="7946" priority="797" operator="containsText" text="Menor">
      <formula>NOT(ISERROR(SEARCH("Menor",AA11)))</formula>
    </cfRule>
    <cfRule type="containsText" dxfId="7945" priority="798" operator="containsText" text="Leve">
      <formula>NOT(ISERROR(SEARCH("Leve",AA11)))</formula>
    </cfRule>
    <cfRule type="containsText" dxfId="7944" priority="799" operator="containsText" text="Muy a">
      <formula>NOT(ISERROR(SEARCH("Muy a",AA11)))</formula>
    </cfRule>
    <cfRule type="containsText" dxfId="7943" priority="800" operator="containsText" text="Muy b">
      <formula>NOT(ISERROR(SEARCH("Muy b",AA11)))</formula>
    </cfRule>
    <cfRule type="containsText" dxfId="7942" priority="801" operator="containsText" text="Baja">
      <formula>NOT(ISERROR(SEARCH("Baja",AA11)))</formula>
    </cfRule>
    <cfRule type="containsText" dxfId="7941" priority="802" operator="containsText" text="Media">
      <formula>NOT(ISERROR(SEARCH("Media",AA11)))</formula>
    </cfRule>
    <cfRule type="containsText" dxfId="7940" priority="803" operator="containsText" text="Alta">
      <formula>NOT(ISERROR(SEARCH("Alta",AA11)))</formula>
    </cfRule>
  </conditionalFormatting>
  <conditionalFormatting sqref="AW11">
    <cfRule type="cellIs" dxfId="7939" priority="763" operator="equal">
      <formula>100%</formula>
    </cfRule>
    <cfRule type="cellIs" dxfId="7938" priority="764" operator="equal">
      <formula>80%</formula>
    </cfRule>
    <cfRule type="cellIs" dxfId="7937" priority="765" operator="equal">
      <formula>60%</formula>
    </cfRule>
    <cfRule type="cellIs" dxfId="7936" priority="766" operator="equal">
      <formula>40%</formula>
    </cfRule>
    <cfRule type="cellIs" dxfId="7935" priority="767" operator="equal">
      <formula>0.2</formula>
    </cfRule>
    <cfRule type="containsText" dxfId="7934" priority="768" operator="containsText" text="Extremo">
      <formula>NOT(ISERROR(SEARCH("Extremo",AW11)))</formula>
    </cfRule>
    <cfRule type="containsText" dxfId="7933" priority="769" operator="containsText" text="Alto">
      <formula>NOT(ISERROR(SEARCH("Alto",AW11)))</formula>
    </cfRule>
    <cfRule type="containsText" dxfId="7932" priority="770" operator="containsText" text="Bajo">
      <formula>NOT(ISERROR(SEARCH("Bajo",AW11)))</formula>
    </cfRule>
    <cfRule type="containsText" dxfId="7931" priority="771" operator="containsText" text="Catastrófico">
      <formula>NOT(ISERROR(SEARCH("Catastrófico",AW11)))</formula>
    </cfRule>
    <cfRule type="containsText" dxfId="7930" priority="772" operator="containsText" text="Mayor">
      <formula>NOT(ISERROR(SEARCH("Mayor",AW11)))</formula>
    </cfRule>
    <cfRule type="containsText" dxfId="7929" priority="773" operator="containsText" text="Moderado">
      <formula>NOT(ISERROR(SEARCH("Moderado",AW11)))</formula>
    </cfRule>
    <cfRule type="containsText" dxfId="7928" priority="774" operator="containsText" text="Menor">
      <formula>NOT(ISERROR(SEARCH("Menor",AW11)))</formula>
    </cfRule>
    <cfRule type="containsText" dxfId="7927" priority="775" operator="containsText" text="Leve">
      <formula>NOT(ISERROR(SEARCH("Leve",AW11)))</formula>
    </cfRule>
    <cfRule type="containsText" dxfId="7926" priority="776" operator="containsText" text="Muy a">
      <formula>NOT(ISERROR(SEARCH("Muy a",AW11)))</formula>
    </cfRule>
    <cfRule type="containsText" dxfId="7925" priority="777" operator="containsText" text="Muy b">
      <formula>NOT(ISERROR(SEARCH("Muy b",AW11)))</formula>
    </cfRule>
    <cfRule type="containsText" dxfId="7924" priority="778" operator="containsText" text="Baja">
      <formula>NOT(ISERROR(SEARCH("Baja",AW11)))</formula>
    </cfRule>
    <cfRule type="containsText" dxfId="7923" priority="779" operator="containsText" text="Media">
      <formula>NOT(ISERROR(SEARCH("Media",AW11)))</formula>
    </cfRule>
    <cfRule type="containsText" dxfId="7922" priority="780" operator="containsText" text="Alta">
      <formula>NOT(ISERROR(SEARCH("Alta",AW11)))</formula>
    </cfRule>
  </conditionalFormatting>
  <conditionalFormatting sqref="AV11">
    <cfRule type="cellIs" dxfId="7921" priority="756" operator="greaterThan">
      <formula>75%</formula>
    </cfRule>
    <cfRule type="cellIs" dxfId="7920" priority="757" operator="between">
      <formula>51%</formula>
      <formula>75%</formula>
    </cfRule>
    <cfRule type="cellIs" dxfId="7919" priority="758" operator="between">
      <formula>26%</formula>
      <formula>50%</formula>
    </cfRule>
    <cfRule type="cellIs" dxfId="7918" priority="759" operator="between">
      <formula>0%</formula>
      <formula>25%</formula>
    </cfRule>
    <cfRule type="containsText" dxfId="7917" priority="760" operator="containsText" text="BAJA">
      <formula>NOT(ISERROR(SEARCH("BAJA",AV11)))</formula>
    </cfRule>
    <cfRule type="containsText" dxfId="7916" priority="761" operator="containsText" text="MEDIA">
      <formula>NOT(ISERROR(SEARCH("MEDIA",AV11)))</formula>
    </cfRule>
    <cfRule type="containsText" dxfId="7915" priority="762" operator="containsText" text="ALTA">
      <formula>NOT(ISERROR(SEARCH("ALTA",AV11)))</formula>
    </cfRule>
  </conditionalFormatting>
  <conditionalFormatting sqref="AV12:AV15">
    <cfRule type="cellIs" dxfId="7914" priority="749" operator="greaterThan">
      <formula>75%</formula>
    </cfRule>
    <cfRule type="cellIs" dxfId="7913" priority="750" operator="between">
      <formula>51%</formula>
      <formula>75%</formula>
    </cfRule>
    <cfRule type="cellIs" dxfId="7912" priority="751" operator="between">
      <formula>26%</formula>
      <formula>50%</formula>
    </cfRule>
    <cfRule type="cellIs" dxfId="7911" priority="752" operator="between">
      <formula>0%</formula>
      <formula>25%</formula>
    </cfRule>
    <cfRule type="containsText" dxfId="7910" priority="753" operator="containsText" text="BAJA">
      <formula>NOT(ISERROR(SEARCH("BAJA",AV12)))</formula>
    </cfRule>
    <cfRule type="containsText" dxfId="7909" priority="754" operator="containsText" text="MEDIA">
      <formula>NOT(ISERROR(SEARCH("MEDIA",AV12)))</formula>
    </cfRule>
    <cfRule type="containsText" dxfId="7908" priority="755" operator="containsText" text="ALTA">
      <formula>NOT(ISERROR(SEARCH("ALTA",AV12)))</formula>
    </cfRule>
  </conditionalFormatting>
  <conditionalFormatting sqref="AJ16:AK16">
    <cfRule type="containsText" dxfId="7907" priority="674" operator="containsText" text="BAJA">
      <formula>NOT(ISERROR(SEARCH("BAJA",AJ16)))</formula>
    </cfRule>
    <cfRule type="containsText" dxfId="7906" priority="675" operator="containsText" text="MEDIA">
      <formula>NOT(ISERROR(SEARCH("MEDIA",AJ16)))</formula>
    </cfRule>
    <cfRule type="containsText" dxfId="7905" priority="676" operator="containsText" text="ALTA">
      <formula>NOT(ISERROR(SEARCH("ALTA",AJ16)))</formula>
    </cfRule>
  </conditionalFormatting>
  <conditionalFormatting sqref="AV16">
    <cfRule type="cellIs" dxfId="7904" priority="667" operator="greaterThan">
      <formula>75%</formula>
    </cfRule>
    <cfRule type="cellIs" dxfId="7903" priority="668" operator="between">
      <formula>51%</formula>
      <formula>75%</formula>
    </cfRule>
    <cfRule type="cellIs" dxfId="7902" priority="669" operator="between">
      <formula>26%</formula>
      <formula>50%</formula>
    </cfRule>
    <cfRule type="cellIs" dxfId="7901" priority="670" operator="between">
      <formula>0%</formula>
      <formula>25%</formula>
    </cfRule>
    <cfRule type="containsText" dxfId="7900" priority="671" operator="containsText" text="BAJA">
      <formula>NOT(ISERROR(SEARCH("BAJA",AV16)))</formula>
    </cfRule>
    <cfRule type="containsText" dxfId="7899" priority="672" operator="containsText" text="MEDIA">
      <formula>NOT(ISERROR(SEARCH("MEDIA",AV16)))</formula>
    </cfRule>
    <cfRule type="containsText" dxfId="7898" priority="673" operator="containsText" text="ALTA">
      <formula>NOT(ISERROR(SEARCH("ALTA",AV16)))</formula>
    </cfRule>
  </conditionalFormatting>
  <conditionalFormatting sqref="AC11">
    <cfRule type="containsText" dxfId="7897" priority="664" operator="containsText" text="BAJA">
      <formula>NOT(ISERROR(SEARCH("BAJA",AC11)))</formula>
    </cfRule>
    <cfRule type="containsText" dxfId="7896" priority="665" operator="containsText" text="MEDIA">
      <formula>NOT(ISERROR(SEARCH("MEDIA",AC11)))</formula>
    </cfRule>
    <cfRule type="containsText" dxfId="7895" priority="666" operator="containsText" text="ALTA">
      <formula>NOT(ISERROR(SEARCH("ALTA",AC11)))</formula>
    </cfRule>
  </conditionalFormatting>
  <conditionalFormatting sqref="AP11">
    <cfRule type="containsText" dxfId="7894" priority="637" operator="containsText" text="BAJA">
      <formula>NOT(ISERROR(SEARCH("BAJA",AP11)))</formula>
    </cfRule>
    <cfRule type="containsText" dxfId="7893" priority="638" operator="containsText" text="MEDIA">
      <formula>NOT(ISERROR(SEARCH("MEDIA",AP11)))</formula>
    </cfRule>
    <cfRule type="containsText" dxfId="7892" priority="639" operator="containsText" text="ALTA">
      <formula>NOT(ISERROR(SEARCH("ALTA",AP11)))</formula>
    </cfRule>
  </conditionalFormatting>
  <conditionalFormatting sqref="AS11">
    <cfRule type="containsText" dxfId="7891" priority="634" operator="containsText" text="BAJA">
      <formula>NOT(ISERROR(SEARCH("BAJA",AS11)))</formula>
    </cfRule>
    <cfRule type="containsText" dxfId="7890" priority="635" operator="containsText" text="MEDIA">
      <formula>NOT(ISERROR(SEARCH("MEDIA",AS11)))</formula>
    </cfRule>
    <cfRule type="containsText" dxfId="7889" priority="636" operator="containsText" text="ALTA">
      <formula>NOT(ISERROR(SEARCH("ALTA",AS11)))</formula>
    </cfRule>
  </conditionalFormatting>
  <conditionalFormatting sqref="AS13:AS14">
    <cfRule type="containsText" dxfId="7888" priority="628" operator="containsText" text="BAJA">
      <formula>NOT(ISERROR(SEARCH("BAJA",AS13)))</formula>
    </cfRule>
    <cfRule type="containsText" dxfId="7887" priority="629" operator="containsText" text="MEDIA">
      <formula>NOT(ISERROR(SEARCH("MEDIA",AS13)))</formula>
    </cfRule>
    <cfRule type="containsText" dxfId="7886" priority="630" operator="containsText" text="ALTA">
      <formula>NOT(ISERROR(SEARCH("ALTA",AS13)))</formula>
    </cfRule>
  </conditionalFormatting>
  <conditionalFormatting sqref="AN11">
    <cfRule type="containsText" dxfId="7885" priority="649" operator="containsText" text="BAJA">
      <formula>NOT(ISERROR(SEARCH("BAJA",AN11)))</formula>
    </cfRule>
    <cfRule type="containsText" dxfId="7884" priority="650" operator="containsText" text="MEDIA">
      <formula>NOT(ISERROR(SEARCH("MEDIA",AN11)))</formula>
    </cfRule>
    <cfRule type="containsText" dxfId="7883" priority="651" operator="containsText" text="ALTA">
      <formula>NOT(ISERROR(SEARCH("ALTA",AN11)))</formula>
    </cfRule>
  </conditionalFormatting>
  <conditionalFormatting sqref="AN12">
    <cfRule type="containsText" dxfId="7882" priority="646" operator="containsText" text="BAJA">
      <formula>NOT(ISERROR(SEARCH("BAJA",AN12)))</formula>
    </cfRule>
    <cfRule type="containsText" dxfId="7881" priority="647" operator="containsText" text="MEDIA">
      <formula>NOT(ISERROR(SEARCH("MEDIA",AN12)))</formula>
    </cfRule>
    <cfRule type="containsText" dxfId="7880" priority="648" operator="containsText" text="ALTA">
      <formula>NOT(ISERROR(SEARCH("ALTA",AN12)))</formula>
    </cfRule>
  </conditionalFormatting>
  <conditionalFormatting sqref="AZ17">
    <cfRule type="containsText" dxfId="7879" priority="380" operator="containsText" text="BAJA">
      <formula>NOT(ISERROR(SEARCH("BAJA",AZ17)))</formula>
    </cfRule>
    <cfRule type="containsText" dxfId="7878" priority="381" operator="containsText" text="MEDIA">
      <formula>NOT(ISERROR(SEARCH("MEDIA",AZ17)))</formula>
    </cfRule>
    <cfRule type="containsText" dxfId="7877" priority="382" operator="containsText" text="ALTA">
      <formula>NOT(ISERROR(SEARCH("ALTA",AZ17)))</formula>
    </cfRule>
  </conditionalFormatting>
  <conditionalFormatting sqref="AQ11">
    <cfRule type="containsText" dxfId="7876" priority="625" operator="containsText" text="BAJA">
      <formula>NOT(ISERROR(SEARCH("BAJA",AQ11)))</formula>
    </cfRule>
    <cfRule type="containsText" dxfId="7875" priority="626" operator="containsText" text="MEDIA">
      <formula>NOT(ISERROR(SEARCH("MEDIA",AQ11)))</formula>
    </cfRule>
    <cfRule type="containsText" dxfId="7874" priority="627" operator="containsText" text="ALTA">
      <formula>NOT(ISERROR(SEARCH("ALTA",AQ11)))</formula>
    </cfRule>
  </conditionalFormatting>
  <conditionalFormatting sqref="AJ17:AK20">
    <cfRule type="containsText" dxfId="7873" priority="619" operator="containsText" text="BAJA">
      <formula>NOT(ISERROR(SEARCH("BAJA",AJ17)))</formula>
    </cfRule>
    <cfRule type="containsText" dxfId="7872" priority="620" operator="containsText" text="MEDIA">
      <formula>NOT(ISERROR(SEARCH("MEDIA",AJ17)))</formula>
    </cfRule>
    <cfRule type="containsText" dxfId="7871" priority="621" operator="containsText" text="ALTA">
      <formula>NOT(ISERROR(SEARCH("ALTA",AJ17)))</formula>
    </cfRule>
  </conditionalFormatting>
  <conditionalFormatting sqref="AR17">
    <cfRule type="containsText" dxfId="7870" priority="622" operator="containsText" text="BAJA">
      <formula>NOT(ISERROR(SEARCH("BAJA",AR17)))</formula>
    </cfRule>
    <cfRule type="containsText" dxfId="7869" priority="623" operator="containsText" text="MEDIA">
      <formula>NOT(ISERROR(SEARCH("MEDIA",AR17)))</formula>
    </cfRule>
    <cfRule type="containsText" dxfId="7868" priority="624" operator="containsText" text="ALTA">
      <formula>NOT(ISERROR(SEARCH("ALTA",AR17)))</formula>
    </cfRule>
  </conditionalFormatting>
  <conditionalFormatting sqref="AX17">
    <cfRule type="cellIs" dxfId="7867" priority="573" operator="equal">
      <formula>100%</formula>
    </cfRule>
    <cfRule type="cellIs" dxfId="7866" priority="574" operator="equal">
      <formula>80%</formula>
    </cfRule>
    <cfRule type="cellIs" dxfId="7865" priority="575" operator="equal">
      <formula>60%</formula>
    </cfRule>
    <cfRule type="cellIs" dxfId="7864" priority="576" operator="equal">
      <formula>40%</formula>
    </cfRule>
    <cfRule type="cellIs" dxfId="7863" priority="577" operator="equal">
      <formula>0.2</formula>
    </cfRule>
    <cfRule type="containsText" dxfId="7862" priority="591" operator="containsText" text="Extremo">
      <formula>NOT(ISERROR(SEARCH("Extremo",AX17)))</formula>
    </cfRule>
    <cfRule type="containsText" dxfId="7861" priority="592" operator="containsText" text="Alto">
      <formula>NOT(ISERROR(SEARCH("Alto",AX17)))</formula>
    </cfRule>
    <cfRule type="containsText" dxfId="7860" priority="593" operator="containsText" text="Bajo">
      <formula>NOT(ISERROR(SEARCH("Bajo",AX17)))</formula>
    </cfRule>
    <cfRule type="containsText" dxfId="7859" priority="604" operator="containsText" text="Catastrófico">
      <formula>NOT(ISERROR(SEARCH("Catastrófico",AX17)))</formula>
    </cfRule>
    <cfRule type="containsText" dxfId="7858" priority="605" operator="containsText" text="Mayor">
      <formula>NOT(ISERROR(SEARCH("Mayor",AX17)))</formula>
    </cfRule>
    <cfRule type="containsText" dxfId="7857" priority="606" operator="containsText" text="Moderado">
      <formula>NOT(ISERROR(SEARCH("Moderado",AX17)))</formula>
    </cfRule>
    <cfRule type="containsText" dxfId="7856" priority="607" operator="containsText" text="Menor">
      <formula>NOT(ISERROR(SEARCH("Menor",AX17)))</formula>
    </cfRule>
    <cfRule type="containsText" dxfId="7855" priority="608" operator="containsText" text="Leve">
      <formula>NOT(ISERROR(SEARCH("Leve",AX17)))</formula>
    </cfRule>
    <cfRule type="containsText" dxfId="7854" priority="614" operator="containsText" text="Muy a">
      <formula>NOT(ISERROR(SEARCH("Muy a",AX17)))</formula>
    </cfRule>
    <cfRule type="containsText" dxfId="7853" priority="615" operator="containsText" text="Muy b">
      <formula>NOT(ISERROR(SEARCH("Muy b",AX17)))</formula>
    </cfRule>
    <cfRule type="containsText" dxfId="7852" priority="616" operator="containsText" text="Baja">
      <formula>NOT(ISERROR(SEARCH("Baja",AX17)))</formula>
    </cfRule>
    <cfRule type="containsText" dxfId="7851" priority="617" operator="containsText" text="Media">
      <formula>NOT(ISERROR(SEARCH("Media",AX17)))</formula>
    </cfRule>
    <cfRule type="containsText" dxfId="7850" priority="618" operator="containsText" text="Alta">
      <formula>NOT(ISERROR(SEARCH("Alta",AX17)))</formula>
    </cfRule>
  </conditionalFormatting>
  <conditionalFormatting sqref="V17">
    <cfRule type="containsText" dxfId="7849" priority="609" operator="containsText" text="Muy a">
      <formula>NOT(ISERROR(SEARCH("Muy a",V17)))</formula>
    </cfRule>
    <cfRule type="containsText" dxfId="7848" priority="610" operator="containsText" text="Muy b">
      <formula>NOT(ISERROR(SEARCH("Muy b",V17)))</formula>
    </cfRule>
    <cfRule type="containsText" dxfId="7847" priority="611" operator="containsText" text="Baja">
      <formula>NOT(ISERROR(SEARCH("Baja",V17)))</formula>
    </cfRule>
    <cfRule type="containsText" dxfId="7846" priority="612" operator="containsText" text="Media">
      <formula>NOT(ISERROR(SEARCH("Media",V17)))</formula>
    </cfRule>
    <cfRule type="containsText" dxfId="7845" priority="613" operator="containsText" text="Alta">
      <formula>NOT(ISERROR(SEARCH("Alta",V17)))</formula>
    </cfRule>
  </conditionalFormatting>
  <conditionalFormatting sqref="X17">
    <cfRule type="containsText" dxfId="7844" priority="594" operator="containsText" text="Catastrófico">
      <formula>NOT(ISERROR(SEARCH("Catastrófico",X17)))</formula>
    </cfRule>
    <cfRule type="containsText" dxfId="7843" priority="595" operator="containsText" text="Mayor">
      <formula>NOT(ISERROR(SEARCH("Mayor",X17)))</formula>
    </cfRule>
    <cfRule type="containsText" dxfId="7842" priority="596" operator="containsText" text="Moderado">
      <formula>NOT(ISERROR(SEARCH("Moderado",X17)))</formula>
    </cfRule>
    <cfRule type="containsText" dxfId="7841" priority="597" operator="containsText" text="Menor">
      <formula>NOT(ISERROR(SEARCH("Menor",X17)))</formula>
    </cfRule>
    <cfRule type="containsText" dxfId="7840" priority="598" operator="containsText" text="Leve">
      <formula>NOT(ISERROR(SEARCH("Leve",X17)))</formula>
    </cfRule>
    <cfRule type="containsText" dxfId="7839" priority="599" operator="containsText" text="Muy a">
      <formula>NOT(ISERROR(SEARCH("Muy a",X17)))</formula>
    </cfRule>
    <cfRule type="containsText" dxfId="7838" priority="600" operator="containsText" text="Muy b">
      <formula>NOT(ISERROR(SEARCH("Muy b",X17)))</formula>
    </cfRule>
    <cfRule type="containsText" dxfId="7837" priority="601" operator="containsText" text="Baja">
      <formula>NOT(ISERROR(SEARCH("Baja",X17)))</formula>
    </cfRule>
    <cfRule type="containsText" dxfId="7836" priority="602" operator="containsText" text="Media">
      <formula>NOT(ISERROR(SEARCH("Media",X17)))</formula>
    </cfRule>
    <cfRule type="containsText" dxfId="7835" priority="603" operator="containsText" text="Alta">
      <formula>NOT(ISERROR(SEARCH("Alta",X17)))</formula>
    </cfRule>
  </conditionalFormatting>
  <conditionalFormatting sqref="Z17">
    <cfRule type="containsText" dxfId="7834" priority="578" operator="containsText" text="Extremo">
      <formula>NOT(ISERROR(SEARCH("Extremo",Z17)))</formula>
    </cfRule>
    <cfRule type="containsText" dxfId="7833" priority="579" operator="containsText" text="Alto">
      <formula>NOT(ISERROR(SEARCH("Alto",Z17)))</formula>
    </cfRule>
    <cfRule type="containsText" dxfId="7832" priority="580" operator="containsText" text="Bajo">
      <formula>NOT(ISERROR(SEARCH("Bajo",Z17)))</formula>
    </cfRule>
    <cfRule type="containsText" dxfId="7831" priority="581" operator="containsText" text="Catastrófico">
      <formula>NOT(ISERROR(SEARCH("Catastrófico",Z17)))</formula>
    </cfRule>
    <cfRule type="containsText" dxfId="7830" priority="582" operator="containsText" text="Mayor">
      <formula>NOT(ISERROR(SEARCH("Mayor",Z17)))</formula>
    </cfRule>
    <cfRule type="containsText" dxfId="7829" priority="583" operator="containsText" text="Moderado">
      <formula>NOT(ISERROR(SEARCH("Moderado",Z17)))</formula>
    </cfRule>
    <cfRule type="containsText" dxfId="7828" priority="584" operator="containsText" text="Menor">
      <formula>NOT(ISERROR(SEARCH("Menor",Z17)))</formula>
    </cfRule>
    <cfRule type="containsText" dxfId="7827" priority="585" operator="containsText" text="Leve">
      <formula>NOT(ISERROR(SEARCH("Leve",Z17)))</formula>
    </cfRule>
    <cfRule type="containsText" dxfId="7826" priority="586" operator="containsText" text="Muy a">
      <formula>NOT(ISERROR(SEARCH("Muy a",Z17)))</formula>
    </cfRule>
    <cfRule type="containsText" dxfId="7825" priority="587" operator="containsText" text="Muy b">
      <formula>NOT(ISERROR(SEARCH("Muy b",Z17)))</formula>
    </cfRule>
    <cfRule type="containsText" dxfId="7824" priority="588" operator="containsText" text="Baja">
      <formula>NOT(ISERROR(SEARCH("Baja",Z17)))</formula>
    </cfRule>
    <cfRule type="containsText" dxfId="7823" priority="589" operator="containsText" text="Media">
      <formula>NOT(ISERROR(SEARCH("Media",Z17)))</formula>
    </cfRule>
    <cfRule type="containsText" dxfId="7822" priority="590" operator="containsText" text="Alta">
      <formula>NOT(ISERROR(SEARCH("Alta",Z17)))</formula>
    </cfRule>
  </conditionalFormatting>
  <conditionalFormatting sqref="Y17">
    <cfRule type="cellIs" dxfId="7821" priority="555" operator="equal">
      <formula>100%</formula>
    </cfRule>
    <cfRule type="cellIs" dxfId="7820" priority="556" operator="equal">
      <formula>80%</formula>
    </cfRule>
    <cfRule type="cellIs" dxfId="7819" priority="557" operator="equal">
      <formula>60%</formula>
    </cfRule>
    <cfRule type="cellIs" dxfId="7818" priority="558" operator="equal">
      <formula>40%</formula>
    </cfRule>
    <cfRule type="cellIs" dxfId="7817" priority="559" operator="equal">
      <formula>0.2</formula>
    </cfRule>
    <cfRule type="containsText" dxfId="7816" priority="560" operator="containsText" text="Extremo">
      <formula>NOT(ISERROR(SEARCH("Extremo",Y17)))</formula>
    </cfRule>
    <cfRule type="containsText" dxfId="7815" priority="561" operator="containsText" text="Alto">
      <formula>NOT(ISERROR(SEARCH("Alto",Y17)))</formula>
    </cfRule>
    <cfRule type="containsText" dxfId="7814" priority="562" operator="containsText" text="Bajo">
      <formula>NOT(ISERROR(SEARCH("Bajo",Y17)))</formula>
    </cfRule>
    <cfRule type="containsText" dxfId="7813" priority="563" operator="containsText" text="Catastrófico">
      <formula>NOT(ISERROR(SEARCH("Catastrófico",Y17)))</formula>
    </cfRule>
    <cfRule type="containsText" dxfId="7812" priority="564" operator="containsText" text="Mayor">
      <formula>NOT(ISERROR(SEARCH("Mayor",Y17)))</formula>
    </cfRule>
    <cfRule type="containsText" dxfId="7811" priority="565" operator="containsText" text="Moderado">
      <formula>NOT(ISERROR(SEARCH("Moderado",Y17)))</formula>
    </cfRule>
    <cfRule type="containsText" dxfId="7810" priority="566" operator="containsText" text="Menor">
      <formula>NOT(ISERROR(SEARCH("Menor",Y17)))</formula>
    </cfRule>
    <cfRule type="containsText" dxfId="7809" priority="567" operator="containsText" text="Leve">
      <formula>NOT(ISERROR(SEARCH("Leve",Y17)))</formula>
    </cfRule>
    <cfRule type="containsText" dxfId="7808" priority="568" operator="containsText" text="Muy a">
      <formula>NOT(ISERROR(SEARCH("Muy a",Y17)))</formula>
    </cfRule>
    <cfRule type="containsText" dxfId="7807" priority="569" operator="containsText" text="Muy b">
      <formula>NOT(ISERROR(SEARCH("Muy b",Y17)))</formula>
    </cfRule>
    <cfRule type="containsText" dxfId="7806" priority="570" operator="containsText" text="Baja">
      <formula>NOT(ISERROR(SEARCH("Baja",Y17)))</formula>
    </cfRule>
    <cfRule type="containsText" dxfId="7805" priority="571" operator="containsText" text="Media">
      <formula>NOT(ISERROR(SEARCH("Media",Y17)))</formula>
    </cfRule>
    <cfRule type="containsText" dxfId="7804" priority="572" operator="containsText" text="Alta">
      <formula>NOT(ISERROR(SEARCH("Alta",Y17)))</formula>
    </cfRule>
  </conditionalFormatting>
  <conditionalFormatting sqref="W17">
    <cfRule type="cellIs" dxfId="7803" priority="537" operator="equal">
      <formula>100%</formula>
    </cfRule>
    <cfRule type="cellIs" dxfId="7802" priority="538" operator="equal">
      <formula>80%</formula>
    </cfRule>
    <cfRule type="cellIs" dxfId="7801" priority="539" operator="equal">
      <formula>60%</formula>
    </cfRule>
    <cfRule type="cellIs" dxfId="7800" priority="540" operator="equal">
      <formula>40%</formula>
    </cfRule>
    <cfRule type="cellIs" dxfId="7799" priority="541" operator="equal">
      <formula>0.2</formula>
    </cfRule>
    <cfRule type="containsText" dxfId="7798" priority="542" operator="containsText" text="Extremo">
      <formula>NOT(ISERROR(SEARCH("Extremo",W17)))</formula>
    </cfRule>
    <cfRule type="containsText" dxfId="7797" priority="543" operator="containsText" text="Alto">
      <formula>NOT(ISERROR(SEARCH("Alto",W17)))</formula>
    </cfRule>
    <cfRule type="containsText" dxfId="7796" priority="544" operator="containsText" text="Bajo">
      <formula>NOT(ISERROR(SEARCH("Bajo",W17)))</formula>
    </cfRule>
    <cfRule type="containsText" dxfId="7795" priority="545" operator="containsText" text="Catastrófico">
      <formula>NOT(ISERROR(SEARCH("Catastrófico",W17)))</formula>
    </cfRule>
    <cfRule type="containsText" dxfId="7794" priority="546" operator="containsText" text="Mayor">
      <formula>NOT(ISERROR(SEARCH("Mayor",W17)))</formula>
    </cfRule>
    <cfRule type="containsText" dxfId="7793" priority="547" operator="containsText" text="Moderado">
      <formula>NOT(ISERROR(SEARCH("Moderado",W17)))</formula>
    </cfRule>
    <cfRule type="containsText" dxfId="7792" priority="548" operator="containsText" text="Menor">
      <formula>NOT(ISERROR(SEARCH("Menor",W17)))</formula>
    </cfRule>
    <cfRule type="containsText" dxfId="7791" priority="549" operator="containsText" text="Leve">
      <formula>NOT(ISERROR(SEARCH("Leve",W17)))</formula>
    </cfRule>
    <cfRule type="containsText" dxfId="7790" priority="550" operator="containsText" text="Muy a">
      <formula>NOT(ISERROR(SEARCH("Muy a",W17)))</formula>
    </cfRule>
    <cfRule type="containsText" dxfId="7789" priority="551" operator="containsText" text="Muy b">
      <formula>NOT(ISERROR(SEARCH("Muy b",W17)))</formula>
    </cfRule>
    <cfRule type="containsText" dxfId="7788" priority="552" operator="containsText" text="Baja">
      <formula>NOT(ISERROR(SEARCH("Baja",W17)))</formula>
    </cfRule>
    <cfRule type="containsText" dxfId="7787" priority="553" operator="containsText" text="Media">
      <formula>NOT(ISERROR(SEARCH("Media",W17)))</formula>
    </cfRule>
    <cfRule type="containsText" dxfId="7786" priority="554" operator="containsText" text="Alta">
      <formula>NOT(ISERROR(SEARCH("Alta",W17)))</formula>
    </cfRule>
  </conditionalFormatting>
  <conditionalFormatting sqref="AA17">
    <cfRule type="cellIs" dxfId="7785" priority="520" operator="equal">
      <formula>100%</formula>
    </cfRule>
    <cfRule type="cellIs" dxfId="7784" priority="521" operator="equal">
      <formula>75%</formula>
    </cfRule>
    <cfRule type="cellIs" dxfId="7783" priority="522" operator="equal">
      <formula>50%</formula>
    </cfRule>
    <cfRule type="cellIs" dxfId="7782" priority="523" operator="equal">
      <formula>25%</formula>
    </cfRule>
    <cfRule type="containsText" dxfId="7781" priority="524" operator="containsText" text="Extremo">
      <formula>NOT(ISERROR(SEARCH("Extremo",AA17)))</formula>
    </cfRule>
    <cfRule type="containsText" dxfId="7780" priority="525" operator="containsText" text="Alto">
      <formula>NOT(ISERROR(SEARCH("Alto",AA17)))</formula>
    </cfRule>
    <cfRule type="containsText" dxfId="7779" priority="526" operator="containsText" text="Bajo">
      <formula>NOT(ISERROR(SEARCH("Bajo",AA17)))</formula>
    </cfRule>
    <cfRule type="containsText" dxfId="7778" priority="527" operator="containsText" text="Catastrófico">
      <formula>NOT(ISERROR(SEARCH("Catastrófico",AA17)))</formula>
    </cfRule>
    <cfRule type="containsText" dxfId="7777" priority="528" operator="containsText" text="Mayor">
      <formula>NOT(ISERROR(SEARCH("Mayor",AA17)))</formula>
    </cfRule>
    <cfRule type="containsText" dxfId="7776" priority="529" operator="containsText" text="Moderado">
      <formula>NOT(ISERROR(SEARCH("Moderado",AA17)))</formula>
    </cfRule>
    <cfRule type="containsText" dxfId="7775" priority="530" operator="containsText" text="Menor">
      <formula>NOT(ISERROR(SEARCH("Menor",AA17)))</formula>
    </cfRule>
    <cfRule type="containsText" dxfId="7774" priority="531" operator="containsText" text="Leve">
      <formula>NOT(ISERROR(SEARCH("Leve",AA17)))</formula>
    </cfRule>
    <cfRule type="containsText" dxfId="7773" priority="532" operator="containsText" text="Muy a">
      <formula>NOT(ISERROR(SEARCH("Muy a",AA17)))</formula>
    </cfRule>
    <cfRule type="containsText" dxfId="7772" priority="533" operator="containsText" text="Muy b">
      <formula>NOT(ISERROR(SEARCH("Muy b",AA17)))</formula>
    </cfRule>
    <cfRule type="containsText" dxfId="7771" priority="534" operator="containsText" text="Baja">
      <formula>NOT(ISERROR(SEARCH("Baja",AA17)))</formula>
    </cfRule>
    <cfRule type="containsText" dxfId="7770" priority="535" operator="containsText" text="Media">
      <formula>NOT(ISERROR(SEARCH("Media",AA17)))</formula>
    </cfRule>
    <cfRule type="containsText" dxfId="7769" priority="536" operator="containsText" text="Alta">
      <formula>NOT(ISERROR(SEARCH("Alta",AA17)))</formula>
    </cfRule>
  </conditionalFormatting>
  <conditionalFormatting sqref="AU17">
    <cfRule type="containsText" dxfId="7768" priority="517" operator="containsText" text="BAJA">
      <formula>NOT(ISERROR(SEARCH("BAJA",AU17)))</formula>
    </cfRule>
    <cfRule type="containsText" dxfId="7767" priority="518" operator="containsText" text="MEDIA">
      <formula>NOT(ISERROR(SEARCH("MEDIA",AU17)))</formula>
    </cfRule>
    <cfRule type="containsText" dxfId="7766" priority="519" operator="containsText" text="ALTA">
      <formula>NOT(ISERROR(SEARCH("ALTA",AU17)))</formula>
    </cfRule>
  </conditionalFormatting>
  <conditionalFormatting sqref="AU18:AU20">
    <cfRule type="containsText" dxfId="7765" priority="514" operator="containsText" text="BAJA">
      <formula>NOT(ISERROR(SEARCH("BAJA",AU18)))</formula>
    </cfRule>
    <cfRule type="containsText" dxfId="7764" priority="515" operator="containsText" text="MEDIA">
      <formula>NOT(ISERROR(SEARCH("MEDIA",AU18)))</formula>
    </cfRule>
    <cfRule type="containsText" dxfId="7763" priority="516" operator="containsText" text="ALTA">
      <formula>NOT(ISERROR(SEARCH("ALTA",AU18)))</formula>
    </cfRule>
  </conditionalFormatting>
  <conditionalFormatting sqref="AW17">
    <cfRule type="cellIs" dxfId="7762" priority="496" operator="equal">
      <formula>100%</formula>
    </cfRule>
    <cfRule type="cellIs" dxfId="7761" priority="497" operator="equal">
      <formula>80%</formula>
    </cfRule>
    <cfRule type="cellIs" dxfId="7760" priority="498" operator="equal">
      <formula>60%</formula>
    </cfRule>
    <cfRule type="cellIs" dxfId="7759" priority="499" operator="equal">
      <formula>40%</formula>
    </cfRule>
    <cfRule type="cellIs" dxfId="7758" priority="500" operator="equal">
      <formula>0.2</formula>
    </cfRule>
    <cfRule type="containsText" dxfId="7757" priority="501" operator="containsText" text="Extremo">
      <formula>NOT(ISERROR(SEARCH("Extremo",AW17)))</formula>
    </cfRule>
    <cfRule type="containsText" dxfId="7756" priority="502" operator="containsText" text="Alto">
      <formula>NOT(ISERROR(SEARCH("Alto",AW17)))</formula>
    </cfRule>
    <cfRule type="containsText" dxfId="7755" priority="503" operator="containsText" text="Bajo">
      <formula>NOT(ISERROR(SEARCH("Bajo",AW17)))</formula>
    </cfRule>
    <cfRule type="containsText" dxfId="7754" priority="504" operator="containsText" text="Catastrófico">
      <formula>NOT(ISERROR(SEARCH("Catastrófico",AW17)))</formula>
    </cfRule>
    <cfRule type="containsText" dxfId="7753" priority="505" operator="containsText" text="Mayor">
      <formula>NOT(ISERROR(SEARCH("Mayor",AW17)))</formula>
    </cfRule>
    <cfRule type="containsText" dxfId="7752" priority="506" operator="containsText" text="Moderado">
      <formula>NOT(ISERROR(SEARCH("Moderado",AW17)))</formula>
    </cfRule>
    <cfRule type="containsText" dxfId="7751" priority="507" operator="containsText" text="Menor">
      <formula>NOT(ISERROR(SEARCH("Menor",AW17)))</formula>
    </cfRule>
    <cfRule type="containsText" dxfId="7750" priority="508" operator="containsText" text="Leve">
      <formula>NOT(ISERROR(SEARCH("Leve",AW17)))</formula>
    </cfRule>
    <cfRule type="containsText" dxfId="7749" priority="509" operator="containsText" text="Muy a">
      <formula>NOT(ISERROR(SEARCH("Muy a",AW17)))</formula>
    </cfRule>
    <cfRule type="containsText" dxfId="7748" priority="510" operator="containsText" text="Muy b">
      <formula>NOT(ISERROR(SEARCH("Muy b",AW17)))</formula>
    </cfRule>
    <cfRule type="containsText" dxfId="7747" priority="511" operator="containsText" text="Baja">
      <formula>NOT(ISERROR(SEARCH("Baja",AW17)))</formula>
    </cfRule>
    <cfRule type="containsText" dxfId="7746" priority="512" operator="containsText" text="Media">
      <formula>NOT(ISERROR(SEARCH("Media",AW17)))</formula>
    </cfRule>
    <cfRule type="containsText" dxfId="7745" priority="513" operator="containsText" text="Alta">
      <formula>NOT(ISERROR(SEARCH("Alta",AW17)))</formula>
    </cfRule>
  </conditionalFormatting>
  <conditionalFormatting sqref="AV17">
    <cfRule type="cellIs" dxfId="7744" priority="489" operator="greaterThan">
      <formula>75%</formula>
    </cfRule>
    <cfRule type="cellIs" dxfId="7743" priority="490" operator="between">
      <formula>51%</formula>
      <formula>75%</formula>
    </cfRule>
    <cfRule type="cellIs" dxfId="7742" priority="491" operator="between">
      <formula>26%</formula>
      <formula>50%</formula>
    </cfRule>
    <cfRule type="cellIs" dxfId="7741" priority="492" operator="between">
      <formula>0%</formula>
      <formula>25%</formula>
    </cfRule>
    <cfRule type="containsText" dxfId="7740" priority="493" operator="containsText" text="BAJA">
      <formula>NOT(ISERROR(SEARCH("BAJA",AV17)))</formula>
    </cfRule>
    <cfRule type="containsText" dxfId="7739" priority="494" operator="containsText" text="MEDIA">
      <formula>NOT(ISERROR(SEARCH("MEDIA",AV17)))</formula>
    </cfRule>
    <cfRule type="containsText" dxfId="7738" priority="495" operator="containsText" text="ALTA">
      <formula>NOT(ISERROR(SEARCH("ALTA",AV17)))</formula>
    </cfRule>
  </conditionalFormatting>
  <conditionalFormatting sqref="AV18:AV20">
    <cfRule type="cellIs" dxfId="7737" priority="482" operator="greaterThan">
      <formula>75%</formula>
    </cfRule>
    <cfRule type="cellIs" dxfId="7736" priority="483" operator="between">
      <formula>51%</formula>
      <formula>75%</formula>
    </cfRule>
    <cfRule type="cellIs" dxfId="7735" priority="484" operator="between">
      <formula>26%</formula>
      <formula>50%</formula>
    </cfRule>
    <cfRule type="cellIs" dxfId="7734" priority="485" operator="between">
      <formula>0%</formula>
      <formula>25%</formula>
    </cfRule>
    <cfRule type="containsText" dxfId="7733" priority="486" operator="containsText" text="BAJA">
      <formula>NOT(ISERROR(SEARCH("BAJA",AV18)))</formula>
    </cfRule>
    <cfRule type="containsText" dxfId="7732" priority="487" operator="containsText" text="MEDIA">
      <formula>NOT(ISERROR(SEARCH("MEDIA",AV18)))</formula>
    </cfRule>
    <cfRule type="containsText" dxfId="7731" priority="488" operator="containsText" text="ALTA">
      <formula>NOT(ISERROR(SEARCH("ALTA",AV18)))</formula>
    </cfRule>
  </conditionalFormatting>
  <conditionalFormatting sqref="AQ17">
    <cfRule type="containsText" dxfId="7730" priority="383" operator="containsText" text="BAJA">
      <formula>NOT(ISERROR(SEARCH("BAJA",AQ17)))</formula>
    </cfRule>
    <cfRule type="containsText" dxfId="7729" priority="384" operator="containsText" text="MEDIA">
      <formula>NOT(ISERROR(SEARCH("MEDIA",AQ17)))</formula>
    </cfRule>
    <cfRule type="containsText" dxfId="7728" priority="385" operator="containsText" text="ALTA">
      <formula>NOT(ISERROR(SEARCH("ALTA",AQ17)))</formula>
    </cfRule>
  </conditionalFormatting>
  <conditionalFormatting sqref="AN17">
    <cfRule type="containsText" dxfId="7727" priority="398" operator="containsText" text="BAJA">
      <formula>NOT(ISERROR(SEARCH("BAJA",AN17)))</formula>
    </cfRule>
    <cfRule type="containsText" dxfId="7726" priority="399" operator="containsText" text="MEDIA">
      <formula>NOT(ISERROR(SEARCH("MEDIA",AN17)))</formula>
    </cfRule>
    <cfRule type="containsText" dxfId="7725" priority="400" operator="containsText" text="ALTA">
      <formula>NOT(ISERROR(SEARCH("ALTA",AN17)))</formula>
    </cfRule>
  </conditionalFormatting>
  <conditionalFormatting sqref="AS17">
    <cfRule type="containsText" dxfId="7724" priority="395" operator="containsText" text="BAJA">
      <formula>NOT(ISERROR(SEARCH("BAJA",AS17)))</formula>
    </cfRule>
    <cfRule type="containsText" dxfId="7723" priority="396" operator="containsText" text="MEDIA">
      <formula>NOT(ISERROR(SEARCH("MEDIA",AS17)))</formula>
    </cfRule>
    <cfRule type="containsText" dxfId="7722" priority="397" operator="containsText" text="ALTA">
      <formula>NOT(ISERROR(SEARCH("ALTA",AS17)))</formula>
    </cfRule>
  </conditionalFormatting>
  <conditionalFormatting sqref="AS18">
    <cfRule type="containsText" dxfId="7721" priority="392" operator="containsText" text="BAJA">
      <formula>NOT(ISERROR(SEARCH("BAJA",AS18)))</formula>
    </cfRule>
    <cfRule type="containsText" dxfId="7720" priority="393" operator="containsText" text="MEDIA">
      <formula>NOT(ISERROR(SEARCH("MEDIA",AS18)))</formula>
    </cfRule>
    <cfRule type="containsText" dxfId="7719" priority="394" operator="containsText" text="ALTA">
      <formula>NOT(ISERROR(SEARCH("ALTA",AS18)))</formula>
    </cfRule>
  </conditionalFormatting>
  <conditionalFormatting sqref="AS19">
    <cfRule type="containsText" dxfId="7718" priority="389" operator="containsText" text="BAJA">
      <formula>NOT(ISERROR(SEARCH("BAJA",AS19)))</formula>
    </cfRule>
    <cfRule type="containsText" dxfId="7717" priority="390" operator="containsText" text="MEDIA">
      <formula>NOT(ISERROR(SEARCH("MEDIA",AS19)))</formula>
    </cfRule>
    <cfRule type="containsText" dxfId="7716" priority="391" operator="containsText" text="ALTA">
      <formula>NOT(ISERROR(SEARCH("ALTA",AS19)))</formula>
    </cfRule>
  </conditionalFormatting>
  <conditionalFormatting sqref="AP17">
    <cfRule type="containsText" dxfId="7715" priority="386" operator="containsText" text="BAJA">
      <formula>NOT(ISERROR(SEARCH("BAJA",AP17)))</formula>
    </cfRule>
    <cfRule type="containsText" dxfId="7714" priority="387" operator="containsText" text="MEDIA">
      <formula>NOT(ISERROR(SEARCH("MEDIA",AP17)))</formula>
    </cfRule>
    <cfRule type="containsText" dxfId="7713" priority="388" operator="containsText" text="ALTA">
      <formula>NOT(ISERROR(SEARCH("ALTA",AP17)))</formula>
    </cfRule>
  </conditionalFormatting>
  <conditionalFormatting sqref="S4">
    <cfRule type="cellIs" dxfId="7712" priority="362" operator="equal">
      <formula>100%</formula>
    </cfRule>
    <cfRule type="cellIs" dxfId="7711" priority="363" operator="equal">
      <formula>80%</formula>
    </cfRule>
    <cfRule type="cellIs" dxfId="7710" priority="364" operator="equal">
      <formula>60%</formula>
    </cfRule>
    <cfRule type="cellIs" dxfId="7709" priority="365" operator="equal">
      <formula>40%</formula>
    </cfRule>
    <cfRule type="cellIs" dxfId="7708" priority="366" operator="equal">
      <formula>0.2</formula>
    </cfRule>
    <cfRule type="containsText" dxfId="7707" priority="367" operator="containsText" text="Extremo">
      <formula>NOT(ISERROR(SEARCH("Extremo",S4)))</formula>
    </cfRule>
    <cfRule type="containsText" dxfId="7706" priority="368" operator="containsText" text="Alto">
      <formula>NOT(ISERROR(SEARCH("Alto",S4)))</formula>
    </cfRule>
    <cfRule type="containsText" dxfId="7705" priority="369" operator="containsText" text="Bajo">
      <formula>NOT(ISERROR(SEARCH("Bajo",S4)))</formula>
    </cfRule>
    <cfRule type="containsText" dxfId="7704" priority="370" operator="containsText" text="Catastrófico">
      <formula>NOT(ISERROR(SEARCH("Catastrófico",S4)))</formula>
    </cfRule>
    <cfRule type="containsText" dxfId="7703" priority="371" operator="containsText" text="Mayor">
      <formula>NOT(ISERROR(SEARCH("Mayor",S4)))</formula>
    </cfRule>
    <cfRule type="containsText" dxfId="7702" priority="372" operator="containsText" text="Moderado">
      <formula>NOT(ISERROR(SEARCH("Moderado",S4)))</formula>
    </cfRule>
    <cfRule type="containsText" dxfId="7701" priority="373" operator="containsText" text="Menor">
      <formula>NOT(ISERROR(SEARCH("Menor",S4)))</formula>
    </cfRule>
    <cfRule type="containsText" dxfId="7700" priority="374" operator="containsText" text="Leve">
      <formula>NOT(ISERROR(SEARCH("Leve",S4)))</formula>
    </cfRule>
    <cfRule type="containsText" dxfId="7699" priority="375" operator="containsText" text="Muy a">
      <formula>NOT(ISERROR(SEARCH("Muy a",S4)))</formula>
    </cfRule>
    <cfRule type="containsText" dxfId="7698" priority="376" operator="containsText" text="Muy b">
      <formula>NOT(ISERROR(SEARCH("Muy b",S4)))</formula>
    </cfRule>
    <cfRule type="containsText" dxfId="7697" priority="377" operator="containsText" text="Baja">
      <formula>NOT(ISERROR(SEARCH("Baja",S4)))</formula>
    </cfRule>
    <cfRule type="containsText" dxfId="7696" priority="378" operator="containsText" text="Media">
      <formula>NOT(ISERROR(SEARCH("Media",S4)))</formula>
    </cfRule>
    <cfRule type="containsText" dxfId="7695" priority="379" operator="containsText" text="Alta">
      <formula>NOT(ISERROR(SEARCH("Alta",S4)))</formula>
    </cfRule>
  </conditionalFormatting>
  <conditionalFormatting sqref="T4">
    <cfRule type="cellIs" dxfId="7694" priority="344" operator="equal">
      <formula>100%</formula>
    </cfRule>
    <cfRule type="cellIs" dxfId="7693" priority="345" operator="equal">
      <formula>80%</formula>
    </cfRule>
    <cfRule type="cellIs" dxfId="7692" priority="346" operator="equal">
      <formula>60%</formula>
    </cfRule>
    <cfRule type="cellIs" dxfId="7691" priority="347" operator="equal">
      <formula>40%</formula>
    </cfRule>
    <cfRule type="cellIs" dxfId="7690" priority="348" operator="equal">
      <formula>0.2</formula>
    </cfRule>
    <cfRule type="containsText" dxfId="7689" priority="349" operator="containsText" text="Extremo">
      <formula>NOT(ISERROR(SEARCH("Extremo",T4)))</formula>
    </cfRule>
    <cfRule type="containsText" dxfId="7688" priority="350" operator="containsText" text="Alto">
      <formula>NOT(ISERROR(SEARCH("Alto",T4)))</formula>
    </cfRule>
    <cfRule type="containsText" dxfId="7687" priority="351" operator="containsText" text="Bajo">
      <formula>NOT(ISERROR(SEARCH("Bajo",T4)))</formula>
    </cfRule>
    <cfRule type="containsText" dxfId="7686" priority="352" operator="containsText" text="Catastrófico">
      <formula>NOT(ISERROR(SEARCH("Catastrófico",T4)))</formula>
    </cfRule>
    <cfRule type="containsText" dxfId="7685" priority="353" operator="containsText" text="Mayor">
      <formula>NOT(ISERROR(SEARCH("Mayor",T4)))</formula>
    </cfRule>
    <cfRule type="containsText" dxfId="7684" priority="354" operator="containsText" text="Moderado">
      <formula>NOT(ISERROR(SEARCH("Moderado",T4)))</formula>
    </cfRule>
    <cfRule type="containsText" dxfId="7683" priority="355" operator="containsText" text="Menor">
      <formula>NOT(ISERROR(SEARCH("Menor",T4)))</formula>
    </cfRule>
    <cfRule type="containsText" dxfId="7682" priority="356" operator="containsText" text="Leve">
      <formula>NOT(ISERROR(SEARCH("Leve",T4)))</formula>
    </cfRule>
    <cfRule type="containsText" dxfId="7681" priority="357" operator="containsText" text="Muy a">
      <formula>NOT(ISERROR(SEARCH("Muy a",T4)))</formula>
    </cfRule>
    <cfRule type="containsText" dxfId="7680" priority="358" operator="containsText" text="Muy b">
      <formula>NOT(ISERROR(SEARCH("Muy b",T4)))</formula>
    </cfRule>
    <cfRule type="containsText" dxfId="7679" priority="359" operator="containsText" text="Baja">
      <formula>NOT(ISERROR(SEARCH("Baja",T4)))</formula>
    </cfRule>
    <cfRule type="containsText" dxfId="7678" priority="360" operator="containsText" text="Media">
      <formula>NOT(ISERROR(SEARCH("Media",T4)))</formula>
    </cfRule>
    <cfRule type="containsText" dxfId="7677" priority="361" operator="containsText" text="Alta">
      <formula>NOT(ISERROR(SEARCH("Alta",T4)))</formula>
    </cfRule>
  </conditionalFormatting>
  <conditionalFormatting sqref="S6">
    <cfRule type="cellIs" dxfId="7676" priority="326" operator="equal">
      <formula>100%</formula>
    </cfRule>
    <cfRule type="cellIs" dxfId="7675" priority="327" operator="equal">
      <formula>80%</formula>
    </cfRule>
    <cfRule type="cellIs" dxfId="7674" priority="328" operator="equal">
      <formula>60%</formula>
    </cfRule>
    <cfRule type="cellIs" dxfId="7673" priority="329" operator="equal">
      <formula>40%</formula>
    </cfRule>
    <cfRule type="cellIs" dxfId="7672" priority="330" operator="equal">
      <formula>0.2</formula>
    </cfRule>
    <cfRule type="containsText" dxfId="7671" priority="331" operator="containsText" text="Extremo">
      <formula>NOT(ISERROR(SEARCH("Extremo",S6)))</formula>
    </cfRule>
    <cfRule type="containsText" dxfId="7670" priority="332" operator="containsText" text="Alto">
      <formula>NOT(ISERROR(SEARCH("Alto",S6)))</formula>
    </cfRule>
    <cfRule type="containsText" dxfId="7669" priority="333" operator="containsText" text="Bajo">
      <formula>NOT(ISERROR(SEARCH("Bajo",S6)))</formula>
    </cfRule>
    <cfRule type="containsText" dxfId="7668" priority="334" operator="containsText" text="Catastrófico">
      <formula>NOT(ISERROR(SEARCH("Catastrófico",S6)))</formula>
    </cfRule>
    <cfRule type="containsText" dxfId="7667" priority="335" operator="containsText" text="Mayor">
      <formula>NOT(ISERROR(SEARCH("Mayor",S6)))</formula>
    </cfRule>
    <cfRule type="containsText" dxfId="7666" priority="336" operator="containsText" text="Moderado">
      <formula>NOT(ISERROR(SEARCH("Moderado",S6)))</formula>
    </cfRule>
    <cfRule type="containsText" dxfId="7665" priority="337" operator="containsText" text="Menor">
      <formula>NOT(ISERROR(SEARCH("Menor",S6)))</formula>
    </cfRule>
    <cfRule type="containsText" dxfId="7664" priority="338" operator="containsText" text="Leve">
      <formula>NOT(ISERROR(SEARCH("Leve",S6)))</formula>
    </cfRule>
    <cfRule type="containsText" dxfId="7663" priority="339" operator="containsText" text="Muy a">
      <formula>NOT(ISERROR(SEARCH("Muy a",S6)))</formula>
    </cfRule>
    <cfRule type="containsText" dxfId="7662" priority="340" operator="containsText" text="Muy b">
      <formula>NOT(ISERROR(SEARCH("Muy b",S6)))</formula>
    </cfRule>
    <cfRule type="containsText" dxfId="7661" priority="341" operator="containsText" text="Baja">
      <formula>NOT(ISERROR(SEARCH("Baja",S6)))</formula>
    </cfRule>
    <cfRule type="containsText" dxfId="7660" priority="342" operator="containsText" text="Media">
      <formula>NOT(ISERROR(SEARCH("Media",S6)))</formula>
    </cfRule>
    <cfRule type="containsText" dxfId="7659" priority="343" operator="containsText" text="Alta">
      <formula>NOT(ISERROR(SEARCH("Alta",S6)))</formula>
    </cfRule>
  </conditionalFormatting>
  <conditionalFormatting sqref="T6">
    <cfRule type="cellIs" dxfId="7658" priority="308" operator="equal">
      <formula>100%</formula>
    </cfRule>
    <cfRule type="cellIs" dxfId="7657" priority="309" operator="equal">
      <formula>80%</formula>
    </cfRule>
    <cfRule type="cellIs" dxfId="7656" priority="310" operator="equal">
      <formula>60%</formula>
    </cfRule>
    <cfRule type="cellIs" dxfId="7655" priority="311" operator="equal">
      <formula>40%</formula>
    </cfRule>
    <cfRule type="cellIs" dxfId="7654" priority="312" operator="equal">
      <formula>0.2</formula>
    </cfRule>
    <cfRule type="containsText" dxfId="7653" priority="313" operator="containsText" text="Extremo">
      <formula>NOT(ISERROR(SEARCH("Extremo",T6)))</formula>
    </cfRule>
    <cfRule type="containsText" dxfId="7652" priority="314" operator="containsText" text="Alto">
      <formula>NOT(ISERROR(SEARCH("Alto",T6)))</formula>
    </cfRule>
    <cfRule type="containsText" dxfId="7651" priority="315" operator="containsText" text="Bajo">
      <formula>NOT(ISERROR(SEARCH("Bajo",T6)))</formula>
    </cfRule>
    <cfRule type="containsText" dxfId="7650" priority="316" operator="containsText" text="Catastrófico">
      <formula>NOT(ISERROR(SEARCH("Catastrófico",T6)))</formula>
    </cfRule>
    <cfRule type="containsText" dxfId="7649" priority="317" operator="containsText" text="Mayor">
      <formula>NOT(ISERROR(SEARCH("Mayor",T6)))</formula>
    </cfRule>
    <cfRule type="containsText" dxfId="7648" priority="318" operator="containsText" text="Moderado">
      <formula>NOT(ISERROR(SEARCH("Moderado",T6)))</formula>
    </cfRule>
    <cfRule type="containsText" dxfId="7647" priority="319" operator="containsText" text="Menor">
      <formula>NOT(ISERROR(SEARCH("Menor",T6)))</formula>
    </cfRule>
    <cfRule type="containsText" dxfId="7646" priority="320" operator="containsText" text="Leve">
      <formula>NOT(ISERROR(SEARCH("Leve",T6)))</formula>
    </cfRule>
    <cfRule type="containsText" dxfId="7645" priority="321" operator="containsText" text="Muy a">
      <formula>NOT(ISERROR(SEARCH("Muy a",T6)))</formula>
    </cfRule>
    <cfRule type="containsText" dxfId="7644" priority="322" operator="containsText" text="Muy b">
      <formula>NOT(ISERROR(SEARCH("Muy b",T6)))</formula>
    </cfRule>
    <cfRule type="containsText" dxfId="7643" priority="323" operator="containsText" text="Baja">
      <formula>NOT(ISERROR(SEARCH("Baja",T6)))</formula>
    </cfRule>
    <cfRule type="containsText" dxfId="7642" priority="324" operator="containsText" text="Media">
      <formula>NOT(ISERROR(SEARCH("Media",T6)))</formula>
    </cfRule>
    <cfRule type="containsText" dxfId="7641" priority="325" operator="containsText" text="Alta">
      <formula>NOT(ISERROR(SEARCH("Alta",T6)))</formula>
    </cfRule>
  </conditionalFormatting>
  <conditionalFormatting sqref="S11">
    <cfRule type="cellIs" dxfId="7640" priority="290" operator="equal">
      <formula>100%</formula>
    </cfRule>
    <cfRule type="cellIs" dxfId="7639" priority="291" operator="equal">
      <formula>80%</formula>
    </cfRule>
    <cfRule type="cellIs" dxfId="7638" priority="292" operator="equal">
      <formula>60%</formula>
    </cfRule>
    <cfRule type="cellIs" dxfId="7637" priority="293" operator="equal">
      <formula>40%</formula>
    </cfRule>
    <cfRule type="cellIs" dxfId="7636" priority="294" operator="equal">
      <formula>0.2</formula>
    </cfRule>
    <cfRule type="containsText" dxfId="7635" priority="295" operator="containsText" text="Extremo">
      <formula>NOT(ISERROR(SEARCH("Extremo",S11)))</formula>
    </cfRule>
    <cfRule type="containsText" dxfId="7634" priority="296" operator="containsText" text="Alto">
      <formula>NOT(ISERROR(SEARCH("Alto",S11)))</formula>
    </cfRule>
    <cfRule type="containsText" dxfId="7633" priority="297" operator="containsText" text="Bajo">
      <formula>NOT(ISERROR(SEARCH("Bajo",S11)))</formula>
    </cfRule>
    <cfRule type="containsText" dxfId="7632" priority="298" operator="containsText" text="Catastrófico">
      <formula>NOT(ISERROR(SEARCH("Catastrófico",S11)))</formula>
    </cfRule>
    <cfRule type="containsText" dxfId="7631" priority="299" operator="containsText" text="Mayor">
      <formula>NOT(ISERROR(SEARCH("Mayor",S11)))</formula>
    </cfRule>
    <cfRule type="containsText" dxfId="7630" priority="300" operator="containsText" text="Moderado">
      <formula>NOT(ISERROR(SEARCH("Moderado",S11)))</formula>
    </cfRule>
    <cfRule type="containsText" dxfId="7629" priority="301" operator="containsText" text="Menor">
      <formula>NOT(ISERROR(SEARCH("Menor",S11)))</formula>
    </cfRule>
    <cfRule type="containsText" dxfId="7628" priority="302" operator="containsText" text="Leve">
      <formula>NOT(ISERROR(SEARCH("Leve",S11)))</formula>
    </cfRule>
    <cfRule type="containsText" dxfId="7627" priority="303" operator="containsText" text="Muy a">
      <formula>NOT(ISERROR(SEARCH("Muy a",S11)))</formula>
    </cfRule>
    <cfRule type="containsText" dxfId="7626" priority="304" operator="containsText" text="Muy b">
      <formula>NOT(ISERROR(SEARCH("Muy b",S11)))</formula>
    </cfRule>
    <cfRule type="containsText" dxfId="7625" priority="305" operator="containsText" text="Baja">
      <formula>NOT(ISERROR(SEARCH("Baja",S11)))</formula>
    </cfRule>
    <cfRule type="containsText" dxfId="7624" priority="306" operator="containsText" text="Media">
      <formula>NOT(ISERROR(SEARCH("Media",S11)))</formula>
    </cfRule>
    <cfRule type="containsText" dxfId="7623" priority="307" operator="containsText" text="Alta">
      <formula>NOT(ISERROR(SEARCH("Alta",S11)))</formula>
    </cfRule>
  </conditionalFormatting>
  <conditionalFormatting sqref="T11">
    <cfRule type="cellIs" dxfId="7622" priority="272" operator="equal">
      <formula>100%</formula>
    </cfRule>
    <cfRule type="cellIs" dxfId="7621" priority="273" operator="equal">
      <formula>80%</formula>
    </cfRule>
    <cfRule type="cellIs" dxfId="7620" priority="274" operator="equal">
      <formula>60%</formula>
    </cfRule>
    <cfRule type="cellIs" dxfId="7619" priority="275" operator="equal">
      <formula>40%</formula>
    </cfRule>
    <cfRule type="cellIs" dxfId="7618" priority="276" operator="equal">
      <formula>0.2</formula>
    </cfRule>
    <cfRule type="containsText" dxfId="7617" priority="277" operator="containsText" text="Extremo">
      <formula>NOT(ISERROR(SEARCH("Extremo",T11)))</formula>
    </cfRule>
    <cfRule type="containsText" dxfId="7616" priority="278" operator="containsText" text="Alto">
      <formula>NOT(ISERROR(SEARCH("Alto",T11)))</formula>
    </cfRule>
    <cfRule type="containsText" dxfId="7615" priority="279" operator="containsText" text="Bajo">
      <formula>NOT(ISERROR(SEARCH("Bajo",T11)))</formula>
    </cfRule>
    <cfRule type="containsText" dxfId="7614" priority="280" operator="containsText" text="Catastrófico">
      <formula>NOT(ISERROR(SEARCH("Catastrófico",T11)))</formula>
    </cfRule>
    <cfRule type="containsText" dxfId="7613" priority="281" operator="containsText" text="Mayor">
      <formula>NOT(ISERROR(SEARCH("Mayor",T11)))</formula>
    </cfRule>
    <cfRule type="containsText" dxfId="7612" priority="282" operator="containsText" text="Moderado">
      <formula>NOT(ISERROR(SEARCH("Moderado",T11)))</formula>
    </cfRule>
    <cfRule type="containsText" dxfId="7611" priority="283" operator="containsText" text="Menor">
      <formula>NOT(ISERROR(SEARCH("Menor",T11)))</formula>
    </cfRule>
    <cfRule type="containsText" dxfId="7610" priority="284" operator="containsText" text="Leve">
      <formula>NOT(ISERROR(SEARCH("Leve",T11)))</formula>
    </cfRule>
    <cfRule type="containsText" dxfId="7609" priority="285" operator="containsText" text="Muy a">
      <formula>NOT(ISERROR(SEARCH("Muy a",T11)))</formula>
    </cfRule>
    <cfRule type="containsText" dxfId="7608" priority="286" operator="containsText" text="Muy b">
      <formula>NOT(ISERROR(SEARCH("Muy b",T11)))</formula>
    </cfRule>
    <cfRule type="containsText" dxfId="7607" priority="287" operator="containsText" text="Baja">
      <formula>NOT(ISERROR(SEARCH("Baja",T11)))</formula>
    </cfRule>
    <cfRule type="containsText" dxfId="7606" priority="288" operator="containsText" text="Media">
      <formula>NOT(ISERROR(SEARCH("Media",T11)))</formula>
    </cfRule>
    <cfRule type="containsText" dxfId="7605" priority="289" operator="containsText" text="Alta">
      <formula>NOT(ISERROR(SEARCH("Alta",T11)))</formula>
    </cfRule>
  </conditionalFormatting>
  <conditionalFormatting sqref="S17">
    <cfRule type="cellIs" dxfId="7604" priority="254" operator="equal">
      <formula>100%</formula>
    </cfRule>
    <cfRule type="cellIs" dxfId="7603" priority="255" operator="equal">
      <formula>80%</formula>
    </cfRule>
    <cfRule type="cellIs" dxfId="7602" priority="256" operator="equal">
      <formula>60%</formula>
    </cfRule>
    <cfRule type="cellIs" dxfId="7601" priority="257" operator="equal">
      <formula>40%</formula>
    </cfRule>
    <cfRule type="cellIs" dxfId="7600" priority="258" operator="equal">
      <formula>0.2</formula>
    </cfRule>
    <cfRule type="containsText" dxfId="7599" priority="259" operator="containsText" text="Extremo">
      <formula>NOT(ISERROR(SEARCH("Extremo",S17)))</formula>
    </cfRule>
    <cfRule type="containsText" dxfId="7598" priority="260" operator="containsText" text="Alto">
      <formula>NOT(ISERROR(SEARCH("Alto",S17)))</formula>
    </cfRule>
    <cfRule type="containsText" dxfId="7597" priority="261" operator="containsText" text="Bajo">
      <formula>NOT(ISERROR(SEARCH("Bajo",S17)))</formula>
    </cfRule>
    <cfRule type="containsText" dxfId="7596" priority="262" operator="containsText" text="Catastrófico">
      <formula>NOT(ISERROR(SEARCH("Catastrófico",S17)))</formula>
    </cfRule>
    <cfRule type="containsText" dxfId="7595" priority="263" operator="containsText" text="Mayor">
      <formula>NOT(ISERROR(SEARCH("Mayor",S17)))</formula>
    </cfRule>
    <cfRule type="containsText" dxfId="7594" priority="264" operator="containsText" text="Moderado">
      <formula>NOT(ISERROR(SEARCH("Moderado",S17)))</formula>
    </cfRule>
    <cfRule type="containsText" dxfId="7593" priority="265" operator="containsText" text="Menor">
      <formula>NOT(ISERROR(SEARCH("Menor",S17)))</formula>
    </cfRule>
    <cfRule type="containsText" dxfId="7592" priority="266" operator="containsText" text="Leve">
      <formula>NOT(ISERROR(SEARCH("Leve",S17)))</formula>
    </cfRule>
    <cfRule type="containsText" dxfId="7591" priority="267" operator="containsText" text="Muy a">
      <formula>NOT(ISERROR(SEARCH("Muy a",S17)))</formula>
    </cfRule>
    <cfRule type="containsText" dxfId="7590" priority="268" operator="containsText" text="Muy b">
      <formula>NOT(ISERROR(SEARCH("Muy b",S17)))</formula>
    </cfRule>
    <cfRule type="containsText" dxfId="7589" priority="269" operator="containsText" text="Baja">
      <formula>NOT(ISERROR(SEARCH("Baja",S17)))</formula>
    </cfRule>
    <cfRule type="containsText" dxfId="7588" priority="270" operator="containsText" text="Media">
      <formula>NOT(ISERROR(SEARCH("Media",S17)))</formula>
    </cfRule>
    <cfRule type="containsText" dxfId="7587" priority="271" operator="containsText" text="Alta">
      <formula>NOT(ISERROR(SEARCH("Alta",S17)))</formula>
    </cfRule>
  </conditionalFormatting>
  <conditionalFormatting sqref="T17">
    <cfRule type="cellIs" dxfId="7586" priority="236" operator="equal">
      <formula>100%</formula>
    </cfRule>
    <cfRule type="cellIs" dxfId="7585" priority="237" operator="equal">
      <formula>80%</formula>
    </cfRule>
    <cfRule type="cellIs" dxfId="7584" priority="238" operator="equal">
      <formula>60%</formula>
    </cfRule>
    <cfRule type="cellIs" dxfId="7583" priority="239" operator="equal">
      <formula>40%</formula>
    </cfRule>
    <cfRule type="cellIs" dxfId="7582" priority="240" operator="equal">
      <formula>0.2</formula>
    </cfRule>
    <cfRule type="containsText" dxfId="7581" priority="241" operator="containsText" text="Extremo">
      <formula>NOT(ISERROR(SEARCH("Extremo",T17)))</formula>
    </cfRule>
    <cfRule type="containsText" dxfId="7580" priority="242" operator="containsText" text="Alto">
      <formula>NOT(ISERROR(SEARCH("Alto",T17)))</formula>
    </cfRule>
    <cfRule type="containsText" dxfId="7579" priority="243" operator="containsText" text="Bajo">
      <formula>NOT(ISERROR(SEARCH("Bajo",T17)))</formula>
    </cfRule>
    <cfRule type="containsText" dxfId="7578" priority="244" operator="containsText" text="Catastrófico">
      <formula>NOT(ISERROR(SEARCH("Catastrófico",T17)))</formula>
    </cfRule>
    <cfRule type="containsText" dxfId="7577" priority="245" operator="containsText" text="Mayor">
      <formula>NOT(ISERROR(SEARCH("Mayor",T17)))</formula>
    </cfRule>
    <cfRule type="containsText" dxfId="7576" priority="246" operator="containsText" text="Moderado">
      <formula>NOT(ISERROR(SEARCH("Moderado",T17)))</formula>
    </cfRule>
    <cfRule type="containsText" dxfId="7575" priority="247" operator="containsText" text="Menor">
      <formula>NOT(ISERROR(SEARCH("Menor",T17)))</formula>
    </cfRule>
    <cfRule type="containsText" dxfId="7574" priority="248" operator="containsText" text="Leve">
      <formula>NOT(ISERROR(SEARCH("Leve",T17)))</formula>
    </cfRule>
    <cfRule type="containsText" dxfId="7573" priority="249" operator="containsText" text="Muy a">
      <formula>NOT(ISERROR(SEARCH("Muy a",T17)))</formula>
    </cfRule>
    <cfRule type="containsText" dxfId="7572" priority="250" operator="containsText" text="Muy b">
      <formula>NOT(ISERROR(SEARCH("Muy b",T17)))</formula>
    </cfRule>
    <cfRule type="containsText" dxfId="7571" priority="251" operator="containsText" text="Baja">
      <formula>NOT(ISERROR(SEARCH("Baja",T17)))</formula>
    </cfRule>
    <cfRule type="containsText" dxfId="7570" priority="252" operator="containsText" text="Media">
      <formula>NOT(ISERROR(SEARCH("Media",T17)))</formula>
    </cfRule>
    <cfRule type="containsText" dxfId="7569" priority="253" operator="containsText" text="Alta">
      <formula>NOT(ISERROR(SEARCH("Alta",T17)))</formula>
    </cfRule>
  </conditionalFormatting>
  <conditionalFormatting sqref="U4">
    <cfRule type="cellIs" dxfId="7568" priority="218" operator="equal">
      <formula>100%</formula>
    </cfRule>
    <cfRule type="cellIs" dxfId="7567" priority="219" operator="equal">
      <formula>80%</formula>
    </cfRule>
    <cfRule type="cellIs" dxfId="7566" priority="220" operator="equal">
      <formula>60%</formula>
    </cfRule>
    <cfRule type="cellIs" dxfId="7565" priority="221" operator="equal">
      <formula>40%</formula>
    </cfRule>
    <cfRule type="cellIs" dxfId="7564" priority="222" operator="equal">
      <formula>0.2</formula>
    </cfRule>
    <cfRule type="containsText" dxfId="7563" priority="223" operator="containsText" text="Extremo">
      <formula>NOT(ISERROR(SEARCH("Extremo",U4)))</formula>
    </cfRule>
    <cfRule type="containsText" dxfId="7562" priority="224" operator="containsText" text="Alto">
      <formula>NOT(ISERROR(SEARCH("Alto",U4)))</formula>
    </cfRule>
    <cfRule type="containsText" dxfId="7561" priority="225" operator="containsText" text="Bajo">
      <formula>NOT(ISERROR(SEARCH("Bajo",U4)))</formula>
    </cfRule>
    <cfRule type="containsText" dxfId="7560" priority="226" operator="containsText" text="Catastrófico">
      <formula>NOT(ISERROR(SEARCH("Catastrófico",U4)))</formula>
    </cfRule>
    <cfRule type="containsText" dxfId="7559" priority="227" operator="containsText" text="Mayor">
      <formula>NOT(ISERROR(SEARCH("Mayor",U4)))</formula>
    </cfRule>
    <cfRule type="containsText" dxfId="7558" priority="228" operator="containsText" text="Moderado">
      <formula>NOT(ISERROR(SEARCH("Moderado",U4)))</formula>
    </cfRule>
    <cfRule type="containsText" dxfId="7557" priority="229" operator="containsText" text="Menor">
      <formula>NOT(ISERROR(SEARCH("Menor",U4)))</formula>
    </cfRule>
    <cfRule type="containsText" dxfId="7556" priority="230" operator="containsText" text="Leve">
      <formula>NOT(ISERROR(SEARCH("Leve",U4)))</formula>
    </cfRule>
    <cfRule type="containsText" dxfId="7555" priority="231" operator="containsText" text="Muy a">
      <formula>NOT(ISERROR(SEARCH("Muy a",U4)))</formula>
    </cfRule>
    <cfRule type="containsText" dxfId="7554" priority="232" operator="containsText" text="Muy b">
      <formula>NOT(ISERROR(SEARCH("Muy b",U4)))</formula>
    </cfRule>
    <cfRule type="containsText" dxfId="7553" priority="233" operator="containsText" text="Baja">
      <formula>NOT(ISERROR(SEARCH("Baja",U4)))</formula>
    </cfRule>
    <cfRule type="containsText" dxfId="7552" priority="234" operator="containsText" text="Media">
      <formula>NOT(ISERROR(SEARCH("Media",U4)))</formula>
    </cfRule>
    <cfRule type="containsText" dxfId="7551" priority="235" operator="containsText" text="Alta">
      <formula>NOT(ISERROR(SEARCH("Alta",U4)))</formula>
    </cfRule>
  </conditionalFormatting>
  <conditionalFormatting sqref="U6">
    <cfRule type="cellIs" dxfId="7550" priority="200" operator="equal">
      <formula>100%</formula>
    </cfRule>
    <cfRule type="cellIs" dxfId="7549" priority="201" operator="equal">
      <formula>80%</formula>
    </cfRule>
    <cfRule type="cellIs" dxfId="7548" priority="202" operator="equal">
      <formula>60%</formula>
    </cfRule>
    <cfRule type="cellIs" dxfId="7547" priority="203" operator="equal">
      <formula>40%</formula>
    </cfRule>
    <cfRule type="cellIs" dxfId="7546" priority="204" operator="equal">
      <formula>0.2</formula>
    </cfRule>
    <cfRule type="containsText" dxfId="7545" priority="205" operator="containsText" text="Extremo">
      <formula>NOT(ISERROR(SEARCH("Extremo",U6)))</formula>
    </cfRule>
    <cfRule type="containsText" dxfId="7544" priority="206" operator="containsText" text="Alto">
      <formula>NOT(ISERROR(SEARCH("Alto",U6)))</formula>
    </cfRule>
    <cfRule type="containsText" dxfId="7543" priority="207" operator="containsText" text="Bajo">
      <formula>NOT(ISERROR(SEARCH("Bajo",U6)))</formula>
    </cfRule>
    <cfRule type="containsText" dxfId="7542" priority="208" operator="containsText" text="Catastrófico">
      <formula>NOT(ISERROR(SEARCH("Catastrófico",U6)))</formula>
    </cfRule>
    <cfRule type="containsText" dxfId="7541" priority="209" operator="containsText" text="Mayor">
      <formula>NOT(ISERROR(SEARCH("Mayor",U6)))</formula>
    </cfRule>
    <cfRule type="containsText" dxfId="7540" priority="210" operator="containsText" text="Moderado">
      <formula>NOT(ISERROR(SEARCH("Moderado",U6)))</formula>
    </cfRule>
    <cfRule type="containsText" dxfId="7539" priority="211" operator="containsText" text="Menor">
      <formula>NOT(ISERROR(SEARCH("Menor",U6)))</formula>
    </cfRule>
    <cfRule type="containsText" dxfId="7538" priority="212" operator="containsText" text="Leve">
      <formula>NOT(ISERROR(SEARCH("Leve",U6)))</formula>
    </cfRule>
    <cfRule type="containsText" dxfId="7537" priority="213" operator="containsText" text="Muy a">
      <formula>NOT(ISERROR(SEARCH("Muy a",U6)))</formula>
    </cfRule>
    <cfRule type="containsText" dxfId="7536" priority="214" operator="containsText" text="Muy b">
      <formula>NOT(ISERROR(SEARCH("Muy b",U6)))</formula>
    </cfRule>
    <cfRule type="containsText" dxfId="7535" priority="215" operator="containsText" text="Baja">
      <formula>NOT(ISERROR(SEARCH("Baja",U6)))</formula>
    </cfRule>
    <cfRule type="containsText" dxfId="7534" priority="216" operator="containsText" text="Media">
      <formula>NOT(ISERROR(SEARCH("Media",U6)))</formula>
    </cfRule>
    <cfRule type="containsText" dxfId="7533" priority="217" operator="containsText" text="Alta">
      <formula>NOT(ISERROR(SEARCH("Alta",U6)))</formula>
    </cfRule>
  </conditionalFormatting>
  <conditionalFormatting sqref="U11">
    <cfRule type="cellIs" dxfId="7532" priority="182" operator="equal">
      <formula>100%</formula>
    </cfRule>
    <cfRule type="cellIs" dxfId="7531" priority="183" operator="equal">
      <formula>80%</formula>
    </cfRule>
    <cfRule type="cellIs" dxfId="7530" priority="184" operator="equal">
      <formula>60%</formula>
    </cfRule>
    <cfRule type="cellIs" dxfId="7529" priority="185" operator="equal">
      <formula>40%</formula>
    </cfRule>
    <cfRule type="cellIs" dxfId="7528" priority="186" operator="equal">
      <formula>0.2</formula>
    </cfRule>
    <cfRule type="containsText" dxfId="7527" priority="187" operator="containsText" text="Extremo">
      <formula>NOT(ISERROR(SEARCH("Extremo",U11)))</formula>
    </cfRule>
    <cfRule type="containsText" dxfId="7526" priority="188" operator="containsText" text="Alto">
      <formula>NOT(ISERROR(SEARCH("Alto",U11)))</formula>
    </cfRule>
    <cfRule type="containsText" dxfId="7525" priority="189" operator="containsText" text="Bajo">
      <formula>NOT(ISERROR(SEARCH("Bajo",U11)))</formula>
    </cfRule>
    <cfRule type="containsText" dxfId="7524" priority="190" operator="containsText" text="Catastrófico">
      <formula>NOT(ISERROR(SEARCH("Catastrófico",U11)))</formula>
    </cfRule>
    <cfRule type="containsText" dxfId="7523" priority="191" operator="containsText" text="Mayor">
      <formula>NOT(ISERROR(SEARCH("Mayor",U11)))</formula>
    </cfRule>
    <cfRule type="containsText" dxfId="7522" priority="192" operator="containsText" text="Moderado">
      <formula>NOT(ISERROR(SEARCH("Moderado",U11)))</formula>
    </cfRule>
    <cfRule type="containsText" dxfId="7521" priority="193" operator="containsText" text="Menor">
      <formula>NOT(ISERROR(SEARCH("Menor",U11)))</formula>
    </cfRule>
    <cfRule type="containsText" dxfId="7520" priority="194" operator="containsText" text="Leve">
      <formula>NOT(ISERROR(SEARCH("Leve",U11)))</formula>
    </cfRule>
    <cfRule type="containsText" dxfId="7519" priority="195" operator="containsText" text="Muy a">
      <formula>NOT(ISERROR(SEARCH("Muy a",U11)))</formula>
    </cfRule>
    <cfRule type="containsText" dxfId="7518" priority="196" operator="containsText" text="Muy b">
      <formula>NOT(ISERROR(SEARCH("Muy b",U11)))</formula>
    </cfRule>
    <cfRule type="containsText" dxfId="7517" priority="197" operator="containsText" text="Baja">
      <formula>NOT(ISERROR(SEARCH("Baja",U11)))</formula>
    </cfRule>
    <cfRule type="containsText" dxfId="7516" priority="198" operator="containsText" text="Media">
      <formula>NOT(ISERROR(SEARCH("Media",U11)))</formula>
    </cfRule>
    <cfRule type="containsText" dxfId="7515" priority="199" operator="containsText" text="Alta">
      <formula>NOT(ISERROR(SEARCH("Alta",U11)))</formula>
    </cfRule>
  </conditionalFormatting>
  <conditionalFormatting sqref="U17">
    <cfRule type="cellIs" dxfId="7514" priority="164" operator="equal">
      <formula>100%</formula>
    </cfRule>
    <cfRule type="cellIs" dxfId="7513" priority="165" operator="equal">
      <formula>80%</formula>
    </cfRule>
    <cfRule type="cellIs" dxfId="7512" priority="166" operator="equal">
      <formula>60%</formula>
    </cfRule>
    <cfRule type="cellIs" dxfId="7511" priority="167" operator="equal">
      <formula>40%</formula>
    </cfRule>
    <cfRule type="cellIs" dxfId="7510" priority="168" operator="equal">
      <formula>0.2</formula>
    </cfRule>
    <cfRule type="containsText" dxfId="7509" priority="169" operator="containsText" text="Extremo">
      <formula>NOT(ISERROR(SEARCH("Extremo",U17)))</formula>
    </cfRule>
    <cfRule type="containsText" dxfId="7508" priority="170" operator="containsText" text="Alto">
      <formula>NOT(ISERROR(SEARCH("Alto",U17)))</formula>
    </cfRule>
    <cfRule type="containsText" dxfId="7507" priority="171" operator="containsText" text="Bajo">
      <formula>NOT(ISERROR(SEARCH("Bajo",U17)))</formula>
    </cfRule>
    <cfRule type="containsText" dxfId="7506" priority="172" operator="containsText" text="Catastrófico">
      <formula>NOT(ISERROR(SEARCH("Catastrófico",U17)))</formula>
    </cfRule>
    <cfRule type="containsText" dxfId="7505" priority="173" operator="containsText" text="Mayor">
      <formula>NOT(ISERROR(SEARCH("Mayor",U17)))</formula>
    </cfRule>
    <cfRule type="containsText" dxfId="7504" priority="174" operator="containsText" text="Moderado">
      <formula>NOT(ISERROR(SEARCH("Moderado",U17)))</formula>
    </cfRule>
    <cfRule type="containsText" dxfId="7503" priority="175" operator="containsText" text="Menor">
      <formula>NOT(ISERROR(SEARCH("Menor",U17)))</formula>
    </cfRule>
    <cfRule type="containsText" dxfId="7502" priority="176" operator="containsText" text="Leve">
      <formula>NOT(ISERROR(SEARCH("Leve",U17)))</formula>
    </cfRule>
    <cfRule type="containsText" dxfId="7501" priority="177" operator="containsText" text="Muy a">
      <formula>NOT(ISERROR(SEARCH("Muy a",U17)))</formula>
    </cfRule>
    <cfRule type="containsText" dxfId="7500" priority="178" operator="containsText" text="Muy b">
      <formula>NOT(ISERROR(SEARCH("Muy b",U17)))</formula>
    </cfRule>
    <cfRule type="containsText" dxfId="7499" priority="179" operator="containsText" text="Baja">
      <formula>NOT(ISERROR(SEARCH("Baja",U17)))</formula>
    </cfRule>
    <cfRule type="containsText" dxfId="7498" priority="180" operator="containsText" text="Media">
      <formula>NOT(ISERROR(SEARCH("Media",U17)))</formula>
    </cfRule>
    <cfRule type="containsText" dxfId="7497" priority="181" operator="containsText" text="Alta">
      <formula>NOT(ISERROR(SEARCH("Alta",U17)))</formula>
    </cfRule>
  </conditionalFormatting>
  <conditionalFormatting sqref="AC5">
    <cfRule type="containsText" dxfId="7496" priority="161" operator="containsText" text="BAJA">
      <formula>NOT(ISERROR(SEARCH("BAJA",AC5)))</formula>
    </cfRule>
    <cfRule type="containsText" dxfId="7495" priority="162" operator="containsText" text="MEDIA">
      <formula>NOT(ISERROR(SEARCH("MEDIA",AC5)))</formula>
    </cfRule>
    <cfRule type="containsText" dxfId="7494" priority="163" operator="containsText" text="ALTA">
      <formula>NOT(ISERROR(SEARCH("ALTA",AC5)))</formula>
    </cfRule>
  </conditionalFormatting>
  <conditionalFormatting sqref="AN5">
    <cfRule type="containsText" dxfId="7493" priority="158" operator="containsText" text="BAJA">
      <formula>NOT(ISERROR(SEARCH("BAJA",AN5)))</formula>
    </cfRule>
    <cfRule type="containsText" dxfId="7492" priority="159" operator="containsText" text="MEDIA">
      <formula>NOT(ISERROR(SEARCH("MEDIA",AN5)))</formula>
    </cfRule>
    <cfRule type="containsText" dxfId="7491" priority="160" operator="containsText" text="ALTA">
      <formula>NOT(ISERROR(SEARCH("ALTA",AN5)))</formula>
    </cfRule>
  </conditionalFormatting>
  <conditionalFormatting sqref="AN13">
    <cfRule type="containsText" dxfId="7490" priority="155" operator="containsText" text="BAJA">
      <formula>NOT(ISERROR(SEARCH("BAJA",AN13)))</formula>
    </cfRule>
    <cfRule type="containsText" dxfId="7489" priority="156" operator="containsText" text="MEDIA">
      <formula>NOT(ISERROR(SEARCH("MEDIA",AN13)))</formula>
    </cfRule>
    <cfRule type="containsText" dxfId="7488" priority="157" operator="containsText" text="ALTA">
      <formula>NOT(ISERROR(SEARCH("ALTA",AN13)))</formula>
    </cfRule>
  </conditionalFormatting>
  <conditionalFormatting sqref="AN14">
    <cfRule type="containsText" dxfId="7487" priority="152" operator="containsText" text="BAJA">
      <formula>NOT(ISERROR(SEARCH("BAJA",AN14)))</formula>
    </cfRule>
    <cfRule type="containsText" dxfId="7486" priority="153" operator="containsText" text="MEDIA">
      <formula>NOT(ISERROR(SEARCH("MEDIA",AN14)))</formula>
    </cfRule>
    <cfRule type="containsText" dxfId="7485" priority="154" operator="containsText" text="ALTA">
      <formula>NOT(ISERROR(SEARCH("ALTA",AN14)))</formula>
    </cfRule>
  </conditionalFormatting>
  <conditionalFormatting sqref="AN15">
    <cfRule type="containsText" dxfId="7484" priority="149" operator="containsText" text="BAJA">
      <formula>NOT(ISERROR(SEARCH("BAJA",AN15)))</formula>
    </cfRule>
    <cfRule type="containsText" dxfId="7483" priority="150" operator="containsText" text="MEDIA">
      <formula>NOT(ISERROR(SEARCH("MEDIA",AN15)))</formula>
    </cfRule>
    <cfRule type="containsText" dxfId="7482" priority="151" operator="containsText" text="ALTA">
      <formula>NOT(ISERROR(SEARCH("ALTA",AN15)))</formula>
    </cfRule>
  </conditionalFormatting>
  <conditionalFormatting sqref="AS12">
    <cfRule type="containsText" dxfId="7481" priority="146" operator="containsText" text="BAJA">
      <formula>NOT(ISERROR(SEARCH("BAJA",AS12)))</formula>
    </cfRule>
    <cfRule type="containsText" dxfId="7480" priority="147" operator="containsText" text="MEDIA">
      <formula>NOT(ISERROR(SEARCH("MEDIA",AS12)))</formula>
    </cfRule>
    <cfRule type="containsText" dxfId="7479" priority="148" operator="containsText" text="ALTA">
      <formula>NOT(ISERROR(SEARCH("ALTA",AS12)))</formula>
    </cfRule>
  </conditionalFormatting>
  <conditionalFormatting sqref="AJ21:AK22">
    <cfRule type="containsText" dxfId="7478" priority="140" operator="containsText" text="BAJA">
      <formula>NOT(ISERROR(SEARCH("BAJA",AJ21)))</formula>
    </cfRule>
    <cfRule type="containsText" dxfId="7477" priority="141" operator="containsText" text="MEDIA">
      <formula>NOT(ISERROR(SEARCH("MEDIA",AJ21)))</formula>
    </cfRule>
    <cfRule type="containsText" dxfId="7476" priority="142" operator="containsText" text="ALTA">
      <formula>NOT(ISERROR(SEARCH("ALTA",AJ21)))</formula>
    </cfRule>
  </conditionalFormatting>
  <conditionalFormatting sqref="AU21:AV21">
    <cfRule type="cellIs" dxfId="7475" priority="80" operator="greaterThan">
      <formula>75%</formula>
    </cfRule>
    <cfRule type="cellIs" dxfId="7474" priority="81" operator="between">
      <formula>51%</formula>
      <formula>75%</formula>
    </cfRule>
    <cfRule type="cellIs" dxfId="7473" priority="82" operator="between">
      <formula>26%</formula>
      <formula>50%</formula>
    </cfRule>
    <cfRule type="cellIs" dxfId="7472" priority="83" operator="between">
      <formula>0%</formula>
      <formula>25%</formula>
    </cfRule>
    <cfRule type="containsText" dxfId="7471" priority="143" operator="containsText" text="BAJA">
      <formula>NOT(ISERROR(SEARCH("BAJA",AU21)))</formula>
    </cfRule>
    <cfRule type="containsText" dxfId="7470" priority="144" operator="containsText" text="MEDIA">
      <formula>NOT(ISERROR(SEARCH("MEDIA",AU21)))</formula>
    </cfRule>
    <cfRule type="containsText" dxfId="7469" priority="145" operator="containsText" text="ALTA">
      <formula>NOT(ISERROR(SEARCH("ALTA",AU21)))</formula>
    </cfRule>
  </conditionalFormatting>
  <conditionalFormatting sqref="V22 V21:X21 Z21 AW21:AX21">
    <cfRule type="cellIs" dxfId="7468" priority="109" operator="equal">
      <formula>100%</formula>
    </cfRule>
    <cfRule type="cellIs" dxfId="7467" priority="110" operator="equal">
      <formula>80%</formula>
    </cfRule>
    <cfRule type="cellIs" dxfId="7466" priority="111" operator="equal">
      <formula>60%</formula>
    </cfRule>
    <cfRule type="cellIs" dxfId="7465" priority="112" operator="equal">
      <formula>40%</formula>
    </cfRule>
    <cfRule type="cellIs" dxfId="7464" priority="113" operator="equal">
      <formula>0.2</formula>
    </cfRule>
    <cfRule type="containsText" dxfId="7463" priority="127" operator="containsText" text="Extremo">
      <formula>NOT(ISERROR(SEARCH("Extremo",V21)))</formula>
    </cfRule>
    <cfRule type="containsText" dxfId="7462" priority="128" operator="containsText" text="Alto">
      <formula>NOT(ISERROR(SEARCH("Alto",V21)))</formula>
    </cfRule>
    <cfRule type="containsText" dxfId="7461" priority="129" operator="containsText" text="Bajo">
      <formula>NOT(ISERROR(SEARCH("Bajo",V21)))</formula>
    </cfRule>
    <cfRule type="containsText" dxfId="7460" priority="130" operator="containsText" text="Catastrófico">
      <formula>NOT(ISERROR(SEARCH("Catastrófico",V21)))</formula>
    </cfRule>
    <cfRule type="containsText" dxfId="7459" priority="131" operator="containsText" text="Mayor">
      <formula>NOT(ISERROR(SEARCH("Mayor",V21)))</formula>
    </cfRule>
    <cfRule type="containsText" dxfId="7458" priority="132" operator="containsText" text="Moderado">
      <formula>NOT(ISERROR(SEARCH("Moderado",V21)))</formula>
    </cfRule>
    <cfRule type="containsText" dxfId="7457" priority="133" operator="containsText" text="Menor">
      <formula>NOT(ISERROR(SEARCH("Menor",V21)))</formula>
    </cfRule>
    <cfRule type="containsText" dxfId="7456" priority="134" operator="containsText" text="Leve">
      <formula>NOT(ISERROR(SEARCH("Leve",V21)))</formula>
    </cfRule>
    <cfRule type="containsText" dxfId="7455" priority="135" operator="containsText" text="Muy a">
      <formula>NOT(ISERROR(SEARCH("Muy a",V21)))</formula>
    </cfRule>
    <cfRule type="containsText" dxfId="7454" priority="136" operator="containsText" text="Muy b">
      <formula>NOT(ISERROR(SEARCH("Muy b",V21)))</formula>
    </cfRule>
    <cfRule type="containsText" dxfId="7453" priority="137" operator="containsText" text="Baja">
      <formula>NOT(ISERROR(SEARCH("Baja",V21)))</formula>
    </cfRule>
    <cfRule type="containsText" dxfId="7452" priority="138" operator="containsText" text="Media">
      <formula>NOT(ISERROR(SEARCH("Media",V21)))</formula>
    </cfRule>
    <cfRule type="containsText" dxfId="7451" priority="139" operator="containsText" text="Alta">
      <formula>NOT(ISERROR(SEARCH("Alta",V21)))</formula>
    </cfRule>
  </conditionalFormatting>
  <conditionalFormatting sqref="AA21">
    <cfRule type="cellIs" dxfId="7450" priority="87" operator="equal">
      <formula>100%</formula>
    </cfRule>
    <cfRule type="cellIs" dxfId="7449" priority="88" operator="equal">
      <formula>75%</formula>
    </cfRule>
    <cfRule type="cellIs" dxfId="7448" priority="89" operator="equal">
      <formula>50%</formula>
    </cfRule>
    <cfRule type="cellIs" dxfId="7447" priority="90" operator="equal">
      <formula>25%</formula>
    </cfRule>
    <cfRule type="containsText" dxfId="7446" priority="114" operator="containsText" text="Extremo">
      <formula>NOT(ISERROR(SEARCH("Extremo",AA21)))</formula>
    </cfRule>
    <cfRule type="containsText" dxfId="7445" priority="115" operator="containsText" text="Alto">
      <formula>NOT(ISERROR(SEARCH("Alto",AA21)))</formula>
    </cfRule>
    <cfRule type="containsText" dxfId="7444" priority="116" operator="containsText" text="Bajo">
      <formula>NOT(ISERROR(SEARCH("Bajo",AA21)))</formula>
    </cfRule>
    <cfRule type="containsText" dxfId="7443" priority="117" operator="containsText" text="Catastrófico">
      <formula>NOT(ISERROR(SEARCH("Catastrófico",AA21)))</formula>
    </cfRule>
    <cfRule type="containsText" dxfId="7442" priority="118" operator="containsText" text="Mayor">
      <formula>NOT(ISERROR(SEARCH("Mayor",AA21)))</formula>
    </cfRule>
    <cfRule type="containsText" dxfId="7441" priority="119" operator="containsText" text="Moderado">
      <formula>NOT(ISERROR(SEARCH("Moderado",AA21)))</formula>
    </cfRule>
    <cfRule type="containsText" dxfId="7440" priority="120" operator="containsText" text="Menor">
      <formula>NOT(ISERROR(SEARCH("Menor",AA21)))</formula>
    </cfRule>
    <cfRule type="containsText" dxfId="7439" priority="121" operator="containsText" text="Leve">
      <formula>NOT(ISERROR(SEARCH("Leve",AA21)))</formula>
    </cfRule>
    <cfRule type="containsText" dxfId="7438" priority="122" operator="containsText" text="Muy a">
      <formula>NOT(ISERROR(SEARCH("Muy a",AA21)))</formula>
    </cfRule>
    <cfRule type="containsText" dxfId="7437" priority="123" operator="containsText" text="Muy b">
      <formula>NOT(ISERROR(SEARCH("Muy b",AA21)))</formula>
    </cfRule>
    <cfRule type="containsText" dxfId="7436" priority="124" operator="containsText" text="Baja">
      <formula>NOT(ISERROR(SEARCH("Baja",AA21)))</formula>
    </cfRule>
    <cfRule type="containsText" dxfId="7435" priority="125" operator="containsText" text="Media">
      <formula>NOT(ISERROR(SEARCH("Media",AA21)))</formula>
    </cfRule>
    <cfRule type="containsText" dxfId="7434" priority="126" operator="containsText" text="Alta">
      <formula>NOT(ISERROR(SEARCH("Alta",AA21)))</formula>
    </cfRule>
  </conditionalFormatting>
  <conditionalFormatting sqref="Y21">
    <cfRule type="cellIs" dxfId="7433" priority="91" operator="equal">
      <formula>100%</formula>
    </cfRule>
    <cfRule type="cellIs" dxfId="7432" priority="92" operator="equal">
      <formula>80%</formula>
    </cfRule>
    <cfRule type="cellIs" dxfId="7431" priority="93" operator="equal">
      <formula>60%</formula>
    </cfRule>
    <cfRule type="cellIs" dxfId="7430" priority="94" operator="equal">
      <formula>40%</formula>
    </cfRule>
    <cfRule type="cellIs" dxfId="7429" priority="95" operator="equal">
      <formula>0.2</formula>
    </cfRule>
    <cfRule type="containsText" dxfId="7428" priority="96" operator="containsText" text="Extremo">
      <formula>NOT(ISERROR(SEARCH("Extremo",Y21)))</formula>
    </cfRule>
    <cfRule type="containsText" dxfId="7427" priority="97" operator="containsText" text="Alto">
      <formula>NOT(ISERROR(SEARCH("Alto",Y21)))</formula>
    </cfRule>
    <cfRule type="containsText" dxfId="7426" priority="98" operator="containsText" text="Bajo">
      <formula>NOT(ISERROR(SEARCH("Bajo",Y21)))</formula>
    </cfRule>
    <cfRule type="containsText" dxfId="7425" priority="99" operator="containsText" text="Catastrófico">
      <formula>NOT(ISERROR(SEARCH("Catastrófico",Y21)))</formula>
    </cfRule>
    <cfRule type="containsText" dxfId="7424" priority="100" operator="containsText" text="Mayor">
      <formula>NOT(ISERROR(SEARCH("Mayor",Y21)))</formula>
    </cfRule>
    <cfRule type="containsText" dxfId="7423" priority="101" operator="containsText" text="Moderado">
      <formula>NOT(ISERROR(SEARCH("Moderado",Y21)))</formula>
    </cfRule>
    <cfRule type="containsText" dxfId="7422" priority="102" operator="containsText" text="Menor">
      <formula>NOT(ISERROR(SEARCH("Menor",Y21)))</formula>
    </cfRule>
    <cfRule type="containsText" dxfId="7421" priority="103" operator="containsText" text="Leve">
      <formula>NOT(ISERROR(SEARCH("Leve",Y21)))</formula>
    </cfRule>
    <cfRule type="containsText" dxfId="7420" priority="104" operator="containsText" text="Muy a">
      <formula>NOT(ISERROR(SEARCH("Muy a",Y21)))</formula>
    </cfRule>
    <cfRule type="containsText" dxfId="7419" priority="105" operator="containsText" text="Muy b">
      <formula>NOT(ISERROR(SEARCH("Muy b",Y21)))</formula>
    </cfRule>
    <cfRule type="containsText" dxfId="7418" priority="106" operator="containsText" text="Baja">
      <formula>NOT(ISERROR(SEARCH("Baja",Y21)))</formula>
    </cfRule>
    <cfRule type="containsText" dxfId="7417" priority="107" operator="containsText" text="Media">
      <formula>NOT(ISERROR(SEARCH("Media",Y21)))</formula>
    </cfRule>
    <cfRule type="containsText" dxfId="7416" priority="108" operator="containsText" text="Alta">
      <formula>NOT(ISERROR(SEARCH("Alta",Y21)))</formula>
    </cfRule>
  </conditionalFormatting>
  <conditionalFormatting sqref="AU22">
    <cfRule type="containsText" dxfId="7415" priority="84" operator="containsText" text="BAJA">
      <formula>NOT(ISERROR(SEARCH("BAJA",AU22)))</formula>
    </cfRule>
    <cfRule type="containsText" dxfId="7414" priority="85" operator="containsText" text="MEDIA">
      <formula>NOT(ISERROR(SEARCH("MEDIA",AU22)))</formula>
    </cfRule>
    <cfRule type="containsText" dxfId="7413" priority="86" operator="containsText" text="ALTA">
      <formula>NOT(ISERROR(SEARCH("ALTA",AU22)))</formula>
    </cfRule>
  </conditionalFormatting>
  <conditionalFormatting sqref="AV22">
    <cfRule type="cellIs" dxfId="7412" priority="73" operator="greaterThan">
      <formula>75%</formula>
    </cfRule>
    <cfRule type="cellIs" dxfId="7411" priority="74" operator="between">
      <formula>51%</formula>
      <formula>75%</formula>
    </cfRule>
    <cfRule type="cellIs" dxfId="7410" priority="75" operator="between">
      <formula>26%</formula>
      <formula>50%</formula>
    </cfRule>
    <cfRule type="cellIs" dxfId="7409" priority="76" operator="between">
      <formula>0%</formula>
      <formula>25%</formula>
    </cfRule>
    <cfRule type="containsText" dxfId="7408" priority="77" operator="containsText" text="BAJA">
      <formula>NOT(ISERROR(SEARCH("BAJA",AV22)))</formula>
    </cfRule>
    <cfRule type="containsText" dxfId="7407" priority="78" operator="containsText" text="MEDIA">
      <formula>NOT(ISERROR(SEARCH("MEDIA",AV22)))</formula>
    </cfRule>
    <cfRule type="containsText" dxfId="7406" priority="79" operator="containsText" text="ALTA">
      <formula>NOT(ISERROR(SEARCH("ALTA",AV22)))</formula>
    </cfRule>
  </conditionalFormatting>
  <conditionalFormatting sqref="AD22">
    <cfRule type="containsText" dxfId="7405" priority="70" operator="containsText" text="BAJA">
      <formula>NOT(ISERROR(SEARCH("BAJA",AD22)))</formula>
    </cfRule>
    <cfRule type="containsText" dxfId="7404" priority="71" operator="containsText" text="MEDIA">
      <formula>NOT(ISERROR(SEARCH("MEDIA",AD22)))</formula>
    </cfRule>
    <cfRule type="containsText" dxfId="7403" priority="72" operator="containsText" text="ALTA">
      <formula>NOT(ISERROR(SEARCH("ALTA",AD22)))</formula>
    </cfRule>
  </conditionalFormatting>
  <conditionalFormatting sqref="AN22">
    <cfRule type="containsText" dxfId="7402" priority="67" operator="containsText" text="BAJA">
      <formula>NOT(ISERROR(SEARCH("BAJA",AN22)))</formula>
    </cfRule>
    <cfRule type="containsText" dxfId="7401" priority="68" operator="containsText" text="MEDIA">
      <formula>NOT(ISERROR(SEARCH("MEDIA",AN22)))</formula>
    </cfRule>
    <cfRule type="containsText" dxfId="7400" priority="69" operator="containsText" text="ALTA">
      <formula>NOT(ISERROR(SEARCH("ALTA",AN22)))</formula>
    </cfRule>
  </conditionalFormatting>
  <conditionalFormatting sqref="AP21">
    <cfRule type="containsText" dxfId="7399" priority="64" operator="containsText" text="BAJA">
      <formula>NOT(ISERROR(SEARCH("BAJA",AP21)))</formula>
    </cfRule>
    <cfRule type="containsText" dxfId="7398" priority="65" operator="containsText" text="MEDIA">
      <formula>NOT(ISERROR(SEARCH("MEDIA",AP21)))</formula>
    </cfRule>
    <cfRule type="containsText" dxfId="7397" priority="66" operator="containsText" text="ALTA">
      <formula>NOT(ISERROR(SEARCH("ALTA",AP21)))</formula>
    </cfRule>
  </conditionalFormatting>
  <conditionalFormatting sqref="AP22">
    <cfRule type="containsText" dxfId="7396" priority="61" operator="containsText" text="BAJA">
      <formula>NOT(ISERROR(SEARCH("BAJA",AP22)))</formula>
    </cfRule>
    <cfRule type="containsText" dxfId="7395" priority="62" operator="containsText" text="MEDIA">
      <formula>NOT(ISERROR(SEARCH("MEDIA",AP22)))</formula>
    </cfRule>
    <cfRule type="containsText" dxfId="7394" priority="63" operator="containsText" text="ALTA">
      <formula>NOT(ISERROR(SEARCH("ALTA",AP22)))</formula>
    </cfRule>
  </conditionalFormatting>
  <conditionalFormatting sqref="AS22">
    <cfRule type="containsText" dxfId="7393" priority="58" operator="containsText" text="BAJA">
      <formula>NOT(ISERROR(SEARCH("BAJA",AS22)))</formula>
    </cfRule>
    <cfRule type="containsText" dxfId="7392" priority="59" operator="containsText" text="MEDIA">
      <formula>NOT(ISERROR(SEARCH("MEDIA",AS22)))</formula>
    </cfRule>
    <cfRule type="containsText" dxfId="7391" priority="60" operator="containsText" text="ALTA">
      <formula>NOT(ISERROR(SEARCH("ALTA",AS22)))</formula>
    </cfRule>
  </conditionalFormatting>
  <conditionalFormatting sqref="AS21">
    <cfRule type="containsText" dxfId="7390" priority="55" operator="containsText" text="BAJA">
      <formula>NOT(ISERROR(SEARCH("BAJA",AS21)))</formula>
    </cfRule>
    <cfRule type="containsText" dxfId="7389" priority="56" operator="containsText" text="MEDIA">
      <formula>NOT(ISERROR(SEARCH("MEDIA",AS21)))</formula>
    </cfRule>
    <cfRule type="containsText" dxfId="7388" priority="57" operator="containsText" text="ALTA">
      <formula>NOT(ISERROR(SEARCH("ALTA",AS21)))</formula>
    </cfRule>
  </conditionalFormatting>
  <conditionalFormatting sqref="S21">
    <cfRule type="cellIs" dxfId="7387" priority="37" operator="equal">
      <formula>100%</formula>
    </cfRule>
    <cfRule type="cellIs" dxfId="7386" priority="38" operator="equal">
      <formula>80%</formula>
    </cfRule>
    <cfRule type="cellIs" dxfId="7385" priority="39" operator="equal">
      <formula>60%</formula>
    </cfRule>
    <cfRule type="cellIs" dxfId="7384" priority="40" operator="equal">
      <formula>40%</formula>
    </cfRule>
    <cfRule type="cellIs" dxfId="7383" priority="41" operator="equal">
      <formula>0.2</formula>
    </cfRule>
    <cfRule type="containsText" dxfId="7382" priority="42" operator="containsText" text="Extremo">
      <formula>NOT(ISERROR(SEARCH("Extremo",S21)))</formula>
    </cfRule>
    <cfRule type="containsText" dxfId="7381" priority="43" operator="containsText" text="Alto">
      <formula>NOT(ISERROR(SEARCH("Alto",S21)))</formula>
    </cfRule>
    <cfRule type="containsText" dxfId="7380" priority="44" operator="containsText" text="Bajo">
      <formula>NOT(ISERROR(SEARCH("Bajo",S21)))</formula>
    </cfRule>
    <cfRule type="containsText" dxfId="7379" priority="45" operator="containsText" text="Catastrófico">
      <formula>NOT(ISERROR(SEARCH("Catastrófico",S21)))</formula>
    </cfRule>
    <cfRule type="containsText" dxfId="7378" priority="46" operator="containsText" text="Mayor">
      <formula>NOT(ISERROR(SEARCH("Mayor",S21)))</formula>
    </cfRule>
    <cfRule type="containsText" dxfId="7377" priority="47" operator="containsText" text="Moderado">
      <formula>NOT(ISERROR(SEARCH("Moderado",S21)))</formula>
    </cfRule>
    <cfRule type="containsText" dxfId="7376" priority="48" operator="containsText" text="Menor">
      <formula>NOT(ISERROR(SEARCH("Menor",S21)))</formula>
    </cfRule>
    <cfRule type="containsText" dxfId="7375" priority="49" operator="containsText" text="Leve">
      <formula>NOT(ISERROR(SEARCH("Leve",S21)))</formula>
    </cfRule>
    <cfRule type="containsText" dxfId="7374" priority="50" operator="containsText" text="Muy a">
      <formula>NOT(ISERROR(SEARCH("Muy a",S21)))</formula>
    </cfRule>
    <cfRule type="containsText" dxfId="7373" priority="51" operator="containsText" text="Muy b">
      <formula>NOT(ISERROR(SEARCH("Muy b",S21)))</formula>
    </cfRule>
    <cfRule type="containsText" dxfId="7372" priority="52" operator="containsText" text="Baja">
      <formula>NOT(ISERROR(SEARCH("Baja",S21)))</formula>
    </cfRule>
    <cfRule type="containsText" dxfId="7371" priority="53" operator="containsText" text="Media">
      <formula>NOT(ISERROR(SEARCH("Media",S21)))</formula>
    </cfRule>
    <cfRule type="containsText" dxfId="7370" priority="54" operator="containsText" text="Alta">
      <formula>NOT(ISERROR(SEARCH("Alta",S21)))</formula>
    </cfRule>
  </conditionalFormatting>
  <conditionalFormatting sqref="T21">
    <cfRule type="cellIs" dxfId="7369" priority="19" operator="equal">
      <formula>100%</formula>
    </cfRule>
    <cfRule type="cellIs" dxfId="7368" priority="20" operator="equal">
      <formula>80%</formula>
    </cfRule>
    <cfRule type="cellIs" dxfId="7367" priority="21" operator="equal">
      <formula>60%</formula>
    </cfRule>
    <cfRule type="cellIs" dxfId="7366" priority="22" operator="equal">
      <formula>40%</formula>
    </cfRule>
    <cfRule type="cellIs" dxfId="7365" priority="23" operator="equal">
      <formula>0.2</formula>
    </cfRule>
    <cfRule type="containsText" dxfId="7364" priority="24" operator="containsText" text="Extremo">
      <formula>NOT(ISERROR(SEARCH("Extremo",T21)))</formula>
    </cfRule>
    <cfRule type="containsText" dxfId="7363" priority="25" operator="containsText" text="Alto">
      <formula>NOT(ISERROR(SEARCH("Alto",T21)))</formula>
    </cfRule>
    <cfRule type="containsText" dxfId="7362" priority="26" operator="containsText" text="Bajo">
      <formula>NOT(ISERROR(SEARCH("Bajo",T21)))</formula>
    </cfRule>
    <cfRule type="containsText" dxfId="7361" priority="27" operator="containsText" text="Catastrófico">
      <formula>NOT(ISERROR(SEARCH("Catastrófico",T21)))</formula>
    </cfRule>
    <cfRule type="containsText" dxfId="7360" priority="28" operator="containsText" text="Mayor">
      <formula>NOT(ISERROR(SEARCH("Mayor",T21)))</formula>
    </cfRule>
    <cfRule type="containsText" dxfId="7359" priority="29" operator="containsText" text="Moderado">
      <formula>NOT(ISERROR(SEARCH("Moderado",T21)))</formula>
    </cfRule>
    <cfRule type="containsText" dxfId="7358" priority="30" operator="containsText" text="Menor">
      <formula>NOT(ISERROR(SEARCH("Menor",T21)))</formula>
    </cfRule>
    <cfRule type="containsText" dxfId="7357" priority="31" operator="containsText" text="Leve">
      <formula>NOT(ISERROR(SEARCH("Leve",T21)))</formula>
    </cfRule>
    <cfRule type="containsText" dxfId="7356" priority="32" operator="containsText" text="Muy a">
      <formula>NOT(ISERROR(SEARCH("Muy a",T21)))</formula>
    </cfRule>
    <cfRule type="containsText" dxfId="7355" priority="33" operator="containsText" text="Muy b">
      <formula>NOT(ISERROR(SEARCH("Muy b",T21)))</formula>
    </cfRule>
    <cfRule type="containsText" dxfId="7354" priority="34" operator="containsText" text="Baja">
      <formula>NOT(ISERROR(SEARCH("Baja",T21)))</formula>
    </cfRule>
    <cfRule type="containsText" dxfId="7353" priority="35" operator="containsText" text="Media">
      <formula>NOT(ISERROR(SEARCH("Media",T21)))</formula>
    </cfRule>
    <cfRule type="containsText" dxfId="7352" priority="36" operator="containsText" text="Alta">
      <formula>NOT(ISERROR(SEARCH("Alta",T21)))</formula>
    </cfRule>
  </conditionalFormatting>
  <conditionalFormatting sqref="U21">
    <cfRule type="cellIs" dxfId="7351" priority="1" operator="equal">
      <formula>100%</formula>
    </cfRule>
    <cfRule type="cellIs" dxfId="7350" priority="2" operator="equal">
      <formula>80%</formula>
    </cfRule>
    <cfRule type="cellIs" dxfId="7349" priority="3" operator="equal">
      <formula>60%</formula>
    </cfRule>
    <cfRule type="cellIs" dxfId="7348" priority="4" operator="equal">
      <formula>40%</formula>
    </cfRule>
    <cfRule type="cellIs" dxfId="7347" priority="5" operator="equal">
      <formula>0.2</formula>
    </cfRule>
    <cfRule type="containsText" dxfId="7346" priority="6" operator="containsText" text="Extremo">
      <formula>NOT(ISERROR(SEARCH("Extremo",U21)))</formula>
    </cfRule>
    <cfRule type="containsText" dxfId="7345" priority="7" operator="containsText" text="Alto">
      <formula>NOT(ISERROR(SEARCH("Alto",U21)))</formula>
    </cfRule>
    <cfRule type="containsText" dxfId="7344" priority="8" operator="containsText" text="Bajo">
      <formula>NOT(ISERROR(SEARCH("Bajo",U21)))</formula>
    </cfRule>
    <cfRule type="containsText" dxfId="7343" priority="9" operator="containsText" text="Catastrófico">
      <formula>NOT(ISERROR(SEARCH("Catastrófico",U21)))</formula>
    </cfRule>
    <cfRule type="containsText" dxfId="7342" priority="10" operator="containsText" text="Mayor">
      <formula>NOT(ISERROR(SEARCH("Mayor",U21)))</formula>
    </cfRule>
    <cfRule type="containsText" dxfId="7341" priority="11" operator="containsText" text="Moderado">
      <formula>NOT(ISERROR(SEARCH("Moderado",U21)))</formula>
    </cfRule>
    <cfRule type="containsText" dxfId="7340" priority="12" operator="containsText" text="Menor">
      <formula>NOT(ISERROR(SEARCH("Menor",U21)))</formula>
    </cfRule>
    <cfRule type="containsText" dxfId="7339" priority="13" operator="containsText" text="Leve">
      <formula>NOT(ISERROR(SEARCH("Leve",U21)))</formula>
    </cfRule>
    <cfRule type="containsText" dxfId="7338" priority="14" operator="containsText" text="Muy a">
      <formula>NOT(ISERROR(SEARCH("Muy a",U21)))</formula>
    </cfRule>
    <cfRule type="containsText" dxfId="7337" priority="15" operator="containsText" text="Muy b">
      <formula>NOT(ISERROR(SEARCH("Muy b",U21)))</formula>
    </cfRule>
    <cfRule type="containsText" dxfId="7336" priority="16" operator="containsText" text="Baja">
      <formula>NOT(ISERROR(SEARCH("Baja",U21)))</formula>
    </cfRule>
    <cfRule type="containsText" dxfId="7335" priority="17" operator="containsText" text="Media">
      <formula>NOT(ISERROR(SEARCH("Media",U21)))</formula>
    </cfRule>
    <cfRule type="containsText" dxfId="7334" priority="18" operator="containsText" text="Alta">
      <formula>NOT(ISERROR(SEARCH("Alta",U21)))</formula>
    </cfRule>
  </conditionalFormatting>
  <dataValidations count="5">
    <dataValidation type="list" allowBlank="1" showInputMessage="1" showErrorMessage="1" sqref="A4:A6 AK4:AK22 A11 A17 A21:A22">
      <formula1>"SI,NO"</formula1>
    </dataValidation>
    <dataValidation type="list" allowBlank="1" showInputMessage="1" showErrorMessage="1" sqref="AG4:AG22">
      <formula1>"Manual,Automático"</formula1>
    </dataValidation>
    <dataValidation type="list" allowBlank="1" showInputMessage="1" showErrorMessage="1" sqref="AR4:AR22">
      <formula1>"Asignado,No Asignado"</formula1>
    </dataValidation>
    <dataValidation type="list" allowBlank="1" showInputMessage="1" showErrorMessage="1" sqref="AT4:AT22">
      <formula1>"Adecuado,Inadecuado"</formula1>
    </dataValidation>
    <dataValidation type="list" allowBlank="1" showInputMessage="1" showErrorMessage="1" sqref="AJ4:AJ22">
      <formula1>"Confiable,No confiable"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14:formula1>
            <xm:f>Listas!$G$2:$G$11</xm:f>
          </x14:formula1>
          <xm:sqref>C17:C22 C4:C10</xm:sqref>
        </x14:dataValidation>
        <x14:dataValidation type="list" allowBlank="1" showInputMessage="1" showErrorMessage="1">
          <x14:formula1>
            <xm:f>Listas!$F$2:$F$4</xm:f>
          </x14:formula1>
          <xm:sqref>AE4:AE22</xm:sqref>
        </x14:dataValidation>
        <x14:dataValidation type="list" allowBlank="1" showInputMessage="1" showErrorMessage="1">
          <x14:formula1>
            <xm:f>Listas!$C$2:$C$8</xm:f>
          </x14:formula1>
          <xm:sqref>E4:E6 E11 E17 E21:E22</xm:sqref>
        </x14:dataValidation>
        <x14:dataValidation type="list" allowBlank="1" showInputMessage="1" showErrorMessage="1">
          <x14:formula1>
            <xm:f>Listas!$H$2:$H$3</xm:f>
          </x14:formula1>
          <xm:sqref>AM4:AM22</xm:sqref>
        </x14:dataValidation>
        <x14:dataValidation type="list" allowBlank="1" showInputMessage="1" showErrorMessage="1">
          <x14:formula1>
            <xm:f>Listas!$I$2:$I$3</xm:f>
          </x14:formula1>
          <xm:sqref>AO4:AO22</xm:sqref>
        </x14:dataValidation>
        <x14:dataValidation type="list" allowBlank="1" showInputMessage="1" showErrorMessage="1">
          <x14:formula1>
            <xm:f>Listas!$J$2:$J$6</xm:f>
          </x14:formula1>
          <xm:sqref>AX4:AX6 AX11 AX17 AX21:AX22</xm:sqref>
        </x14:dataValidation>
        <x14:dataValidation type="list" allowBlank="1" showInputMessage="1" showErrorMessage="1">
          <x14:formula1>
            <xm:f>Listas!$B$2:$B$7</xm:f>
          </x14:formula1>
          <xm:sqref>D4:D6 D11 D17 D21:D22</xm:sqref>
        </x14:dataValidation>
        <x14:dataValidation type="list" allowBlank="1" showInputMessage="1" showErrorMessage="1">
          <x14:formula1>
            <xm:f>Listas!$M$2:$M$14</xm:f>
          </x14:formula1>
          <xm:sqref>B4:B6 B11 B17 B21:B22</xm:sqref>
        </x14:dataValidation>
        <x14:dataValidation type="list" allowBlank="1" showInputMessage="1" showErrorMessage="1">
          <x14:formula1>
            <xm:f>Listas!$P$2:$P$7</xm:f>
          </x14:formula1>
          <xm:sqref>Q4:Q6 Q11 Q17 Q21</xm:sqref>
        </x14:dataValidation>
        <x14:dataValidation type="list" allowBlank="1" showInputMessage="1" showErrorMessage="1">
          <x14:formula1>
            <xm:f>Listas!$O$2:$O$7</xm:f>
          </x14:formula1>
          <xm:sqref>O4:O6 O11 O17 O21</xm:sqref>
        </x14:dataValidation>
        <x14:dataValidation type="list" allowBlank="1" showInputMessage="1" showErrorMessage="1">
          <x14:formula1>
            <xm:f>Listas!$N$2:$N$7</xm:f>
          </x14:formula1>
          <xm:sqref>M4:M6 M11 M17 M21</xm:sqref>
        </x14:dataValidation>
        <x14:dataValidation type="list" allowBlank="1" showInputMessage="1" showErrorMessage="1">
          <x14:formula1>
            <xm:f>Listas!$Q$2:$Q$8</xm:f>
          </x14:formula1>
          <xm:sqref>J4:J6 J17 J11 J21:J22</xm:sqref>
        </x14:dataValidation>
        <x14:dataValidation type="list" allowBlank="1" showInputMessage="1" showErrorMessage="1">
          <x14:formula1>
            <xm:f>Listas!$K$2:$K$6</xm:f>
          </x14:formula1>
          <xm:sqref>S4:S22</xm:sqref>
        </x14:dataValidation>
        <x14:dataValidation type="list" allowBlank="1" showInputMessage="1" showErrorMessage="1">
          <x14:formula1>
            <xm:f>Listas!$L$2:$L$5</xm:f>
          </x14:formula1>
          <xm:sqref>T4:T22</xm:sqref>
        </x14:dataValidation>
        <x14:dataValidation type="list" allowBlank="1" showInputMessage="1" showErrorMessage="1">
          <x14:formula1>
            <xm:f>Listas!$G$2:$G$12</xm:f>
          </x14:formula1>
          <xm:sqref>C11:C16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00"/>
  <sheetViews>
    <sheetView zoomScale="70" zoomScaleNormal="70" workbookViewId="0">
      <pane ySplit="3" topLeftCell="A4" activePane="bottomLeft" state="frozen"/>
      <selection activeCell="AB7" sqref="AB7:AB9"/>
      <selection pane="bottomLeft" activeCell="A4" sqref="A4:A7"/>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 style="2" customWidth="1"/>
    <col min="11" max="11" width="14.6640625" style="2" customWidth="1"/>
    <col min="12" max="12" width="18" style="2" customWidth="1"/>
    <col min="13" max="13" width="29.44140625" style="2" customWidth="1"/>
    <col min="14" max="14" width="3.44140625" style="2" hidden="1" customWidth="1"/>
    <col min="15" max="15" width="28.88671875" style="2" customWidth="1"/>
    <col min="16" max="16" width="3.44140625" style="2" hidden="1" customWidth="1"/>
    <col min="17" max="17" width="14.6640625" style="2" customWidth="1"/>
    <col min="18" max="18" width="3.33203125" style="2" hidden="1" customWidth="1"/>
    <col min="19" max="20" width="21.88671875" style="2" customWidth="1"/>
    <col min="21" max="21" width="21.88671875" style="2" hidden="1" customWidth="1"/>
    <col min="22" max="22" width="15" style="2" bestFit="1" customWidth="1"/>
    <col min="23" max="23" width="5.6640625" style="28" hidden="1" customWidth="1"/>
    <col min="24" max="24" width="13.6640625" style="2" customWidth="1"/>
    <col min="25" max="25" width="5.6640625" style="28" hidden="1" customWidth="1"/>
    <col min="26" max="26" width="16.88671875" style="2" bestFit="1" customWidth="1"/>
    <col min="27" max="27" width="5.44140625" style="2" hidden="1" customWidth="1"/>
    <col min="28" max="28" width="46.44140625" style="2" customWidth="1"/>
    <col min="29" max="29" width="28" style="2" customWidth="1"/>
    <col min="30" max="30" width="57.44140625" style="2" customWidth="1"/>
    <col min="31" max="31" width="10" style="2" bestFit="1" customWidth="1"/>
    <col min="32" max="32" width="8.44140625" style="28" customWidth="1"/>
    <col min="33" max="33" width="20.33203125" style="28" customWidth="1"/>
    <col min="34" max="34" width="9" style="28" customWidth="1"/>
    <col min="35" max="35" width="14.109375" style="28"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7.5546875" style="2" customWidth="1"/>
    <col min="43" max="43" width="18.6640625" style="2" customWidth="1"/>
    <col min="44" max="44" width="9.109375" style="2" customWidth="1"/>
    <col min="45" max="45" width="33.6640625" style="2" customWidth="1"/>
    <col min="46" max="46" width="13.6640625" style="2" customWidth="1"/>
    <col min="47" max="47" width="13.6640625" style="2" hidden="1" customWidth="1"/>
    <col min="48" max="48" width="13.6640625" style="32" hidden="1" customWidth="1"/>
    <col min="49" max="49" width="13.6640625" style="2" customWidth="1"/>
    <col min="50" max="50" width="15.33203125" style="2" customWidth="1"/>
    <col min="51" max="51" width="2.33203125" style="5" customWidth="1"/>
    <col min="52" max="52" width="49.33203125" style="5" customWidth="1"/>
    <col min="53" max="53" width="22.6640625" style="4" customWidth="1"/>
    <col min="54" max="55" width="11.5546875" style="3" customWidth="1"/>
    <col min="56" max="56" width="21.88671875" style="2" customWidth="1"/>
    <col min="57" max="57" width="14.88671875" style="1" customWidth="1"/>
    <col min="58" max="58" width="29.33203125" style="1" customWidth="1"/>
    <col min="59" max="59" width="14.88671875" style="1" customWidth="1"/>
    <col min="60" max="60" width="38.6640625" style="1" customWidth="1"/>
    <col min="61" max="61" width="14.88671875" style="1" customWidth="1"/>
    <col min="62" max="62" width="36.44140625" style="1" customWidth="1"/>
    <col min="63"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2" ht="19.5" customHeight="1" x14ac:dyDescent="0.3">
      <c r="A1" s="361" t="s">
        <v>155</v>
      </c>
      <c r="B1" s="362"/>
      <c r="C1" s="362"/>
      <c r="D1" s="362"/>
      <c r="E1" s="362"/>
      <c r="F1" s="362"/>
      <c r="G1" s="362"/>
      <c r="H1" s="362"/>
      <c r="I1" s="362"/>
      <c r="J1" s="362"/>
      <c r="K1" s="362"/>
      <c r="L1" s="362"/>
      <c r="M1" s="362"/>
      <c r="N1" s="362"/>
      <c r="O1" s="362"/>
      <c r="P1" s="362"/>
      <c r="Q1" s="362"/>
      <c r="R1" s="362"/>
      <c r="S1" s="362"/>
      <c r="T1" s="362"/>
      <c r="U1" s="365" t="s">
        <v>156</v>
      </c>
      <c r="V1" s="365"/>
      <c r="W1" s="365"/>
      <c r="X1" s="365"/>
      <c r="Y1" s="365"/>
      <c r="Z1" s="365"/>
      <c r="AA1" s="365"/>
      <c r="AB1" s="365"/>
      <c r="AC1" s="374" t="s">
        <v>157</v>
      </c>
      <c r="AD1" s="374"/>
      <c r="AE1" s="374"/>
      <c r="AF1" s="374"/>
      <c r="AG1" s="374"/>
      <c r="AH1" s="374"/>
      <c r="AI1" s="374"/>
      <c r="AJ1" s="374"/>
      <c r="AK1" s="374"/>
      <c r="AL1" s="374"/>
      <c r="AM1" s="374"/>
      <c r="AN1" s="374"/>
      <c r="AO1" s="374"/>
      <c r="AP1" s="374"/>
      <c r="AQ1" s="374"/>
      <c r="AR1" s="374"/>
      <c r="AS1" s="374"/>
      <c r="AT1" s="374"/>
      <c r="AU1" s="233"/>
      <c r="AV1" s="375" t="s">
        <v>158</v>
      </c>
      <c r="AW1" s="375"/>
      <c r="AX1" s="375"/>
      <c r="AY1" s="371" t="s">
        <v>159</v>
      </c>
      <c r="AZ1" s="371"/>
      <c r="BA1" s="371"/>
      <c r="BB1" s="371"/>
      <c r="BC1" s="371"/>
      <c r="BD1" s="371"/>
      <c r="BE1" s="371"/>
      <c r="BF1" s="371"/>
      <c r="BG1" s="371"/>
      <c r="BH1" s="371"/>
      <c r="BI1" s="371"/>
      <c r="BJ1" s="381"/>
    </row>
    <row r="2" spans="1:62" ht="15" customHeight="1" x14ac:dyDescent="0.3">
      <c r="A2" s="363"/>
      <c r="B2" s="364"/>
      <c r="C2" s="364"/>
      <c r="D2" s="364"/>
      <c r="E2" s="364"/>
      <c r="F2" s="364"/>
      <c r="G2" s="364"/>
      <c r="H2" s="364"/>
      <c r="I2" s="364"/>
      <c r="J2" s="364"/>
      <c r="K2" s="364"/>
      <c r="L2" s="364"/>
      <c r="M2" s="364"/>
      <c r="N2" s="364"/>
      <c r="O2" s="364"/>
      <c r="P2" s="364"/>
      <c r="Q2" s="364"/>
      <c r="R2" s="364"/>
      <c r="S2" s="364"/>
      <c r="T2" s="364"/>
      <c r="U2" s="366"/>
      <c r="V2" s="366"/>
      <c r="W2" s="366"/>
      <c r="X2" s="366"/>
      <c r="Y2" s="366"/>
      <c r="Z2" s="366"/>
      <c r="AA2" s="366"/>
      <c r="AB2" s="366"/>
      <c r="AC2" s="360" t="s">
        <v>160</v>
      </c>
      <c r="AD2" s="360" t="s">
        <v>161</v>
      </c>
      <c r="AE2" s="360" t="s">
        <v>162</v>
      </c>
      <c r="AF2" s="360"/>
      <c r="AG2" s="360"/>
      <c r="AH2" s="360"/>
      <c r="AI2" s="360" t="s">
        <v>163</v>
      </c>
      <c r="AJ2" s="360" t="s">
        <v>164</v>
      </c>
      <c r="AK2" s="360"/>
      <c r="AL2" s="360"/>
      <c r="AM2" s="360"/>
      <c r="AN2" s="360"/>
      <c r="AO2" s="360"/>
      <c r="AP2" s="360"/>
      <c r="AQ2" s="360"/>
      <c r="AR2" s="360"/>
      <c r="AS2" s="360"/>
      <c r="AT2" s="360"/>
      <c r="AU2" s="360" t="s">
        <v>165</v>
      </c>
      <c r="AV2" s="360"/>
      <c r="AW2" s="360"/>
      <c r="AX2" s="360" t="s">
        <v>9</v>
      </c>
      <c r="AY2" s="372" t="s">
        <v>166</v>
      </c>
      <c r="AZ2" s="372"/>
      <c r="BA2" s="372" t="s">
        <v>127</v>
      </c>
      <c r="BB2" s="372" t="s">
        <v>167</v>
      </c>
      <c r="BC2" s="372" t="s">
        <v>168</v>
      </c>
      <c r="BD2" s="372" t="s">
        <v>169</v>
      </c>
      <c r="BE2" s="372" t="s">
        <v>170</v>
      </c>
      <c r="BF2" s="372"/>
      <c r="BG2" s="372"/>
      <c r="BH2" s="372"/>
      <c r="BI2" s="372"/>
      <c r="BJ2" s="382"/>
    </row>
    <row r="3" spans="1:62" s="21" customFormat="1" ht="33.75" customHeight="1" x14ac:dyDescent="0.3">
      <c r="A3" s="122" t="s">
        <v>171</v>
      </c>
      <c r="B3" s="251" t="s">
        <v>125</v>
      </c>
      <c r="C3" s="251" t="s">
        <v>6</v>
      </c>
      <c r="D3" s="251" t="s">
        <v>1</v>
      </c>
      <c r="E3" s="251" t="s">
        <v>2</v>
      </c>
      <c r="F3" s="251" t="s">
        <v>172</v>
      </c>
      <c r="G3" s="379" t="s">
        <v>173</v>
      </c>
      <c r="H3" s="379"/>
      <c r="I3" s="251" t="s">
        <v>174</v>
      </c>
      <c r="J3" s="251" t="s">
        <v>16</v>
      </c>
      <c r="K3" s="251" t="s">
        <v>175</v>
      </c>
      <c r="L3" s="251" t="s">
        <v>176</v>
      </c>
      <c r="M3" s="251" t="s">
        <v>13</v>
      </c>
      <c r="N3" s="251" t="s">
        <v>151</v>
      </c>
      <c r="O3" s="251" t="s">
        <v>14</v>
      </c>
      <c r="P3" s="251" t="s">
        <v>151</v>
      </c>
      <c r="Q3" s="251" t="s">
        <v>15</v>
      </c>
      <c r="R3" s="251" t="s">
        <v>151</v>
      </c>
      <c r="S3" s="251" t="s">
        <v>177</v>
      </c>
      <c r="T3" s="251" t="s">
        <v>11</v>
      </c>
      <c r="U3" s="117" t="s">
        <v>178</v>
      </c>
      <c r="V3" s="118" t="s">
        <v>179</v>
      </c>
      <c r="W3" s="117" t="s">
        <v>151</v>
      </c>
      <c r="X3" s="118" t="s">
        <v>180</v>
      </c>
      <c r="Y3" s="117" t="s">
        <v>151</v>
      </c>
      <c r="Z3" s="118" t="s">
        <v>181</v>
      </c>
      <c r="AA3" s="118" t="s">
        <v>151</v>
      </c>
      <c r="AB3" s="118" t="s">
        <v>182</v>
      </c>
      <c r="AC3" s="360"/>
      <c r="AD3" s="360"/>
      <c r="AE3" s="227" t="s">
        <v>5</v>
      </c>
      <c r="AF3" s="119" t="s">
        <v>183</v>
      </c>
      <c r="AG3" s="227" t="s">
        <v>184</v>
      </c>
      <c r="AH3" s="227" t="s">
        <v>183</v>
      </c>
      <c r="AI3" s="360"/>
      <c r="AJ3" s="227" t="s">
        <v>185</v>
      </c>
      <c r="AK3" s="360" t="s">
        <v>186</v>
      </c>
      <c r="AL3" s="360"/>
      <c r="AM3" s="360" t="s">
        <v>7</v>
      </c>
      <c r="AN3" s="360"/>
      <c r="AO3" s="360" t="s">
        <v>8</v>
      </c>
      <c r="AP3" s="360"/>
      <c r="AQ3" s="227" t="s">
        <v>187</v>
      </c>
      <c r="AR3" s="360" t="s">
        <v>127</v>
      </c>
      <c r="AS3" s="360"/>
      <c r="AT3" s="227" t="s">
        <v>188</v>
      </c>
      <c r="AU3" s="360"/>
      <c r="AV3" s="360"/>
      <c r="AW3" s="360"/>
      <c r="AX3" s="360"/>
      <c r="AY3" s="372"/>
      <c r="AZ3" s="372"/>
      <c r="BA3" s="372"/>
      <c r="BB3" s="372"/>
      <c r="BC3" s="372"/>
      <c r="BD3" s="372"/>
      <c r="BE3" s="232" t="s">
        <v>189</v>
      </c>
      <c r="BF3" s="232" t="s">
        <v>190</v>
      </c>
      <c r="BG3" s="232" t="s">
        <v>189</v>
      </c>
      <c r="BH3" s="232" t="s">
        <v>190</v>
      </c>
      <c r="BI3" s="232" t="s">
        <v>189</v>
      </c>
      <c r="BJ3" s="269" t="s">
        <v>190</v>
      </c>
    </row>
    <row r="4" spans="1:62" ht="96.6" customHeight="1" x14ac:dyDescent="0.3">
      <c r="A4" s="376" t="s">
        <v>240</v>
      </c>
      <c r="B4" s="355" t="s">
        <v>107</v>
      </c>
      <c r="C4" s="355" t="s">
        <v>89</v>
      </c>
      <c r="D4" s="355" t="s">
        <v>17</v>
      </c>
      <c r="E4" s="355" t="s">
        <v>93</v>
      </c>
      <c r="F4" s="419" t="s">
        <v>698</v>
      </c>
      <c r="G4" s="411" t="s">
        <v>776</v>
      </c>
      <c r="H4" s="355" t="s">
        <v>700</v>
      </c>
      <c r="I4" s="370" t="s">
        <v>701</v>
      </c>
      <c r="J4" s="355" t="s">
        <v>48</v>
      </c>
      <c r="K4" s="355">
        <v>52</v>
      </c>
      <c r="L4" s="357">
        <f>IF(J4="Diaria",+(K4/360),IF(J4="Mensual",+(K4/12),IF(J4="Semanal",+(K4/52),IF(J4="Bimestral",+(K4/6),IF(J4="Trimestral",+(K4/4),IF(J4="Semestral",+(K4/2),IF(J4="Anual",+(K4/1),"")))))))</f>
        <v>1</v>
      </c>
      <c r="M4" s="355" t="s">
        <v>29</v>
      </c>
      <c r="N4" s="35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5" t="s">
        <v>30</v>
      </c>
      <c r="P4" s="35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55" t="s">
        <v>70</v>
      </c>
      <c r="R4" s="35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6" t="s">
        <v>57</v>
      </c>
      <c r="T4" s="356" t="s">
        <v>43</v>
      </c>
      <c r="U4" s="356">
        <f>+MAX(N4,P4,R4)</f>
        <v>0.2</v>
      </c>
      <c r="V4" s="369" t="str">
        <f>IF(L4&lt;=20%,"Muy baja",IF(L4&lt;=40%,"Baja",IF(L4&lt;=60%,"Media",IF(L4&lt;=80%,"Alta",IF(L4&lt;=100%,"Muy alta",IF(L4&gt;=100%,"Muy alta",""))))))</f>
        <v>Muy alta</v>
      </c>
      <c r="W4" s="367">
        <f>+IFERROR(VLOOKUP(V4,Fórmula!$F$1:$G$6,2,FALSE),"")</f>
        <v>1</v>
      </c>
      <c r="X4" s="369" t="str">
        <f>IF(U4=20%,"Leve",IF(U4=40%,"Menor",IF(U4=60%,"Moderado",IF(U4=80%,"Mayor",IF(U4=100%,"Catastrófico","")))))</f>
        <v>Leve</v>
      </c>
      <c r="Y4" s="367">
        <f>+IFERROR(VLOOKUP(X4,Fórmula!$H$1:$I$6,2,FALSE),"")</f>
        <v>0.2</v>
      </c>
      <c r="Z4" s="356" t="str">
        <f>+IFERROR(VLOOKUP(V4&amp;X4,Fórmula!$C$2:$D$26,2,FALSE),"")</f>
        <v>Alto</v>
      </c>
      <c r="AA4" s="367">
        <f>IF(Z4="Bajo",25%,IF(Z4="Moderado",50%,IF(Z4="Alto",75%,IF(Z4="Extremo",100%,""))))</f>
        <v>0.75</v>
      </c>
      <c r="AB4" s="368" t="s">
        <v>702</v>
      </c>
      <c r="AC4" s="71" t="s">
        <v>703</v>
      </c>
      <c r="AD4" s="52" t="s">
        <v>704</v>
      </c>
      <c r="AE4" s="71" t="s">
        <v>54</v>
      </c>
      <c r="AF4" s="41">
        <f>IF(AE4="Preventivo",25%,IF(AE4="Detectivo",15%,IF(AE4="Correctivo",10%,"")))</f>
        <v>0.25</v>
      </c>
      <c r="AG4" s="231" t="s">
        <v>199</v>
      </c>
      <c r="AH4" s="41">
        <f t="shared" ref="AH4:AH7" si="0">IF(AG4="Manual",15%,IF(AG4="Automático",25%,""))</f>
        <v>0.15</v>
      </c>
      <c r="AI4" s="41">
        <f>+AH4+AF4</f>
        <v>0.4</v>
      </c>
      <c r="AJ4" s="231" t="s">
        <v>200</v>
      </c>
      <c r="AK4" s="224" t="s">
        <v>191</v>
      </c>
      <c r="AL4" s="71" t="s">
        <v>705</v>
      </c>
      <c r="AM4" s="224" t="s">
        <v>23</v>
      </c>
      <c r="AN4" s="239" t="s">
        <v>706</v>
      </c>
      <c r="AO4" s="231" t="s">
        <v>24</v>
      </c>
      <c r="AP4" s="231" t="s">
        <v>48</v>
      </c>
      <c r="AQ4" s="231" t="s">
        <v>707</v>
      </c>
      <c r="AR4" s="231" t="s">
        <v>204</v>
      </c>
      <c r="AS4" s="231" t="s">
        <v>708</v>
      </c>
      <c r="AT4" s="231" t="s">
        <v>206</v>
      </c>
      <c r="AU4" s="231">
        <f>+AI4*AA4</f>
        <v>0.30000000000000004</v>
      </c>
      <c r="AV4" s="42">
        <f>+AA4-AU4</f>
        <v>0.44999999999999996</v>
      </c>
      <c r="AW4" s="356" t="str">
        <f>+IF(C4="Corrupción","Moderado",IF(AV7&lt;=25%,"Bajo",IF(AV7&lt;=50%,"Moderado",IF(AV7&lt;=75%,"Alto",IF(AV7&gt;75%,"Extremo","")))))</f>
        <v>Bajo</v>
      </c>
      <c r="AX4" s="356" t="s">
        <v>41</v>
      </c>
      <c r="AY4" s="120">
        <v>1</v>
      </c>
      <c r="AZ4" s="302" t="s">
        <v>709</v>
      </c>
      <c r="BA4" s="224" t="s">
        <v>646</v>
      </c>
      <c r="BB4" s="46">
        <v>44197</v>
      </c>
      <c r="BC4" s="50">
        <v>44561</v>
      </c>
      <c r="BD4" s="45" t="s">
        <v>710</v>
      </c>
      <c r="BE4" s="256">
        <v>44439</v>
      </c>
      <c r="BF4" s="263" t="s">
        <v>711</v>
      </c>
      <c r="BG4" s="44">
        <v>44500</v>
      </c>
      <c r="BH4" s="258" t="s">
        <v>561</v>
      </c>
      <c r="BI4" s="44">
        <v>44561</v>
      </c>
      <c r="BJ4" s="287"/>
    </row>
    <row r="5" spans="1:62" ht="69" x14ac:dyDescent="0.3">
      <c r="A5" s="376"/>
      <c r="B5" s="355"/>
      <c r="C5" s="355"/>
      <c r="D5" s="355"/>
      <c r="E5" s="355"/>
      <c r="F5" s="419"/>
      <c r="G5" s="411"/>
      <c r="H5" s="355"/>
      <c r="I5" s="370"/>
      <c r="J5" s="355"/>
      <c r="K5" s="355"/>
      <c r="L5" s="357"/>
      <c r="M5" s="355"/>
      <c r="N5" s="355"/>
      <c r="O5" s="355"/>
      <c r="P5" s="355"/>
      <c r="Q5" s="355"/>
      <c r="R5" s="355"/>
      <c r="S5" s="356"/>
      <c r="T5" s="356"/>
      <c r="U5" s="356"/>
      <c r="V5" s="369"/>
      <c r="W5" s="367"/>
      <c r="X5" s="369"/>
      <c r="Y5" s="367"/>
      <c r="Z5" s="356"/>
      <c r="AA5" s="367"/>
      <c r="AB5" s="368"/>
      <c r="AC5" s="71" t="s">
        <v>712</v>
      </c>
      <c r="AD5" s="71" t="s">
        <v>713</v>
      </c>
      <c r="AE5" s="71" t="s">
        <v>37</v>
      </c>
      <c r="AF5" s="41">
        <f t="shared" ref="AF5:AF7" si="1">IF(AE5="Preventivo",25%,IF(AE5="Detectivo",15%,IF(AE5="Correctivo",10%,"")))</f>
        <v>0.15</v>
      </c>
      <c r="AG5" s="231" t="s">
        <v>199</v>
      </c>
      <c r="AH5" s="41">
        <f t="shared" si="0"/>
        <v>0.15</v>
      </c>
      <c r="AI5" s="41">
        <f>+AH5+AF5</f>
        <v>0.3</v>
      </c>
      <c r="AJ5" s="231" t="s">
        <v>200</v>
      </c>
      <c r="AK5" s="224" t="s">
        <v>191</v>
      </c>
      <c r="AL5" s="71" t="s">
        <v>714</v>
      </c>
      <c r="AM5" s="224" t="s">
        <v>23</v>
      </c>
      <c r="AN5" s="239" t="s">
        <v>715</v>
      </c>
      <c r="AO5" s="231" t="s">
        <v>24</v>
      </c>
      <c r="AP5" s="231" t="s">
        <v>514</v>
      </c>
      <c r="AQ5" s="231" t="s">
        <v>716</v>
      </c>
      <c r="AR5" s="231" t="s">
        <v>204</v>
      </c>
      <c r="AS5" s="231" t="s">
        <v>717</v>
      </c>
      <c r="AT5" s="231" t="s">
        <v>206</v>
      </c>
      <c r="AU5" s="231">
        <f>+AV4*AI5</f>
        <v>0.13499999999999998</v>
      </c>
      <c r="AV5" s="42">
        <f>+AV4-AU5</f>
        <v>0.31499999999999995</v>
      </c>
      <c r="AW5" s="356"/>
      <c r="AX5" s="356"/>
      <c r="AY5" s="242">
        <v>2</v>
      </c>
      <c r="AZ5" s="39" t="s">
        <v>718</v>
      </c>
      <c r="BA5" s="224" t="s">
        <v>719</v>
      </c>
      <c r="BB5" s="46">
        <v>44197</v>
      </c>
      <c r="BC5" s="50">
        <v>44561</v>
      </c>
      <c r="BD5" s="45" t="s">
        <v>657</v>
      </c>
      <c r="BE5" s="256">
        <v>44439</v>
      </c>
      <c r="BF5" s="224" t="s">
        <v>720</v>
      </c>
      <c r="BG5" s="44">
        <v>44500</v>
      </c>
      <c r="BH5" s="13"/>
      <c r="BI5" s="44">
        <v>44561</v>
      </c>
      <c r="BJ5" s="287"/>
    </row>
    <row r="6" spans="1:62" ht="69" x14ac:dyDescent="0.3">
      <c r="A6" s="376"/>
      <c r="B6" s="355"/>
      <c r="C6" s="355"/>
      <c r="D6" s="355"/>
      <c r="E6" s="355"/>
      <c r="F6" s="419"/>
      <c r="G6" s="411"/>
      <c r="H6" s="355"/>
      <c r="I6" s="370"/>
      <c r="J6" s="355"/>
      <c r="K6" s="355"/>
      <c r="L6" s="357"/>
      <c r="M6" s="355"/>
      <c r="N6" s="355"/>
      <c r="O6" s="355"/>
      <c r="P6" s="355"/>
      <c r="Q6" s="355"/>
      <c r="R6" s="355"/>
      <c r="S6" s="356"/>
      <c r="T6" s="356"/>
      <c r="U6" s="356"/>
      <c r="V6" s="369"/>
      <c r="W6" s="367"/>
      <c r="X6" s="369"/>
      <c r="Y6" s="367"/>
      <c r="Z6" s="356"/>
      <c r="AA6" s="367"/>
      <c r="AB6" s="368"/>
      <c r="AC6" s="71" t="s">
        <v>721</v>
      </c>
      <c r="AD6" s="71" t="s">
        <v>722</v>
      </c>
      <c r="AE6" s="71" t="s">
        <v>54</v>
      </c>
      <c r="AF6" s="41">
        <f t="shared" si="1"/>
        <v>0.25</v>
      </c>
      <c r="AG6" s="231" t="s">
        <v>199</v>
      </c>
      <c r="AH6" s="41">
        <f t="shared" si="0"/>
        <v>0.15</v>
      </c>
      <c r="AI6" s="41">
        <f>+AH6+AF6</f>
        <v>0.4</v>
      </c>
      <c r="AJ6" s="231" t="s">
        <v>200</v>
      </c>
      <c r="AK6" s="224" t="s">
        <v>191</v>
      </c>
      <c r="AL6" s="52" t="s">
        <v>723</v>
      </c>
      <c r="AM6" s="224" t="s">
        <v>23</v>
      </c>
      <c r="AN6" s="239" t="s">
        <v>715</v>
      </c>
      <c r="AO6" s="231" t="s">
        <v>24</v>
      </c>
      <c r="AP6" s="231" t="s">
        <v>514</v>
      </c>
      <c r="AQ6" s="231" t="s">
        <v>724</v>
      </c>
      <c r="AR6" s="231" t="s">
        <v>204</v>
      </c>
      <c r="AS6" s="231" t="s">
        <v>708</v>
      </c>
      <c r="AT6" s="231" t="s">
        <v>206</v>
      </c>
      <c r="AU6" s="231">
        <f>+AV5*AI6</f>
        <v>0.12599999999999997</v>
      </c>
      <c r="AV6" s="42">
        <f>+AV5-AU6</f>
        <v>0.18899999999999997</v>
      </c>
      <c r="AW6" s="356"/>
      <c r="AX6" s="356"/>
      <c r="AY6" s="242">
        <v>3</v>
      </c>
      <c r="AZ6" s="39" t="s">
        <v>725</v>
      </c>
      <c r="BA6" s="308" t="s">
        <v>143</v>
      </c>
      <c r="BB6" s="46">
        <v>44197</v>
      </c>
      <c r="BC6" s="50">
        <v>44561</v>
      </c>
      <c r="BD6" s="45" t="s">
        <v>667</v>
      </c>
      <c r="BE6" s="256">
        <v>44439</v>
      </c>
      <c r="BF6" s="39" t="s">
        <v>726</v>
      </c>
      <c r="BG6" s="44">
        <v>44500</v>
      </c>
      <c r="BH6" s="13"/>
      <c r="BI6" s="44">
        <v>44561</v>
      </c>
      <c r="BJ6" s="287"/>
    </row>
    <row r="7" spans="1:62" ht="82.8" x14ac:dyDescent="0.3">
      <c r="A7" s="376"/>
      <c r="B7" s="355"/>
      <c r="C7" s="355"/>
      <c r="D7" s="355"/>
      <c r="E7" s="355"/>
      <c r="F7" s="419"/>
      <c r="G7" s="411"/>
      <c r="H7" s="355"/>
      <c r="I7" s="370"/>
      <c r="J7" s="355"/>
      <c r="K7" s="355"/>
      <c r="L7" s="357"/>
      <c r="M7" s="355"/>
      <c r="N7" s="355"/>
      <c r="O7" s="355"/>
      <c r="P7" s="355"/>
      <c r="Q7" s="355"/>
      <c r="R7" s="355"/>
      <c r="S7" s="356"/>
      <c r="T7" s="356"/>
      <c r="U7" s="356"/>
      <c r="V7" s="369"/>
      <c r="W7" s="367"/>
      <c r="X7" s="369"/>
      <c r="Y7" s="367"/>
      <c r="Z7" s="356"/>
      <c r="AA7" s="367"/>
      <c r="AB7" s="368"/>
      <c r="AC7" s="71" t="s">
        <v>612</v>
      </c>
      <c r="AD7" s="52" t="s">
        <v>727</v>
      </c>
      <c r="AE7" s="71" t="s">
        <v>37</v>
      </c>
      <c r="AF7" s="41">
        <f t="shared" si="1"/>
        <v>0.15</v>
      </c>
      <c r="AG7" s="231" t="s">
        <v>199</v>
      </c>
      <c r="AH7" s="41">
        <f t="shared" si="0"/>
        <v>0.15</v>
      </c>
      <c r="AI7" s="41">
        <f>+AH7+AF7</f>
        <v>0.3</v>
      </c>
      <c r="AJ7" s="231" t="s">
        <v>200</v>
      </c>
      <c r="AK7" s="224" t="s">
        <v>191</v>
      </c>
      <c r="AL7" s="71" t="s">
        <v>728</v>
      </c>
      <c r="AM7" s="224" t="s">
        <v>23</v>
      </c>
      <c r="AN7" s="239" t="s">
        <v>729</v>
      </c>
      <c r="AO7" s="231" t="s">
        <v>24</v>
      </c>
      <c r="AP7" s="231" t="s">
        <v>48</v>
      </c>
      <c r="AQ7" s="231" t="s">
        <v>615</v>
      </c>
      <c r="AR7" s="231" t="s">
        <v>204</v>
      </c>
      <c r="AS7" s="231" t="s">
        <v>730</v>
      </c>
      <c r="AT7" s="231" t="s">
        <v>206</v>
      </c>
      <c r="AU7" s="231">
        <f>+AV6*AI7</f>
        <v>5.6699999999999987E-2</v>
      </c>
      <c r="AV7" s="42">
        <f>+AV6-AU7</f>
        <v>0.13229999999999997</v>
      </c>
      <c r="AW7" s="356"/>
      <c r="AX7" s="356"/>
      <c r="AY7" s="242">
        <v>4</v>
      </c>
      <c r="AZ7" s="301" t="s">
        <v>593</v>
      </c>
      <c r="BA7" s="246" t="s">
        <v>148</v>
      </c>
      <c r="BB7" s="46">
        <v>44197</v>
      </c>
      <c r="BC7" s="50">
        <v>44561</v>
      </c>
      <c r="BD7" s="246" t="s">
        <v>731</v>
      </c>
      <c r="BE7" s="256">
        <v>44439</v>
      </c>
      <c r="BF7" s="301" t="s">
        <v>732</v>
      </c>
      <c r="BG7" s="44">
        <v>44500</v>
      </c>
      <c r="BH7" s="280" t="s">
        <v>239</v>
      </c>
      <c r="BI7" s="44">
        <v>44561</v>
      </c>
      <c r="BJ7" s="287"/>
    </row>
    <row r="8" spans="1:62" ht="110.4" customHeight="1" x14ac:dyDescent="0.3">
      <c r="A8" s="376" t="s">
        <v>240</v>
      </c>
      <c r="B8" s="355" t="s">
        <v>107</v>
      </c>
      <c r="C8" s="355" t="s">
        <v>89</v>
      </c>
      <c r="D8" s="355" t="s">
        <v>76</v>
      </c>
      <c r="E8" s="355" t="s">
        <v>93</v>
      </c>
      <c r="F8" s="370" t="s">
        <v>733</v>
      </c>
      <c r="G8" s="411" t="s">
        <v>811</v>
      </c>
      <c r="H8" s="410" t="s">
        <v>735</v>
      </c>
      <c r="I8" s="370" t="s">
        <v>736</v>
      </c>
      <c r="J8" s="355" t="s">
        <v>48</v>
      </c>
      <c r="K8" s="355">
        <v>52</v>
      </c>
      <c r="L8" s="357">
        <f>IF(J8="Diaria",+(K8/360),IF(J8="Semanal",+(K8/52),IF(J8="Mensual",+(K8/12),IF(J8="Bimestral",+(K8/6),IF(J8="Trimestral",+(K8/4),IF(J8="Semestral",+(K8/2),IF(J8="Anual",+(K8/1),"")))))))</f>
        <v>1</v>
      </c>
      <c r="M8" s="355" t="s">
        <v>29</v>
      </c>
      <c r="N8" s="355">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55" t="s">
        <v>46</v>
      </c>
      <c r="P8" s="355">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355" t="s">
        <v>70</v>
      </c>
      <c r="R8" s="355">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56" t="s">
        <v>57</v>
      </c>
      <c r="T8" s="356" t="s">
        <v>58</v>
      </c>
      <c r="U8" s="356">
        <f>+MAX(N8,P8,R8)</f>
        <v>0.4</v>
      </c>
      <c r="V8" s="369" t="str">
        <f>IF(L8&lt;=20%,"Muy baja",IF(L8&lt;=40%,"Baja",IF(L8&lt;=60%,"Media",IF(L8&lt;=80%,"Alta",IF(L8&lt;=100%,"Muy alta",IF(L8&gt;=100%,"Muy alta",""))))))</f>
        <v>Muy alta</v>
      </c>
      <c r="W8" s="367">
        <f>+IFERROR(VLOOKUP(V8,Fórmula!$F$1:$G$6,2,FALSE),"")</f>
        <v>1</v>
      </c>
      <c r="X8" s="369" t="str">
        <f>IF(U8=20%,"Leve",IF(U8=40%,"Menor",IF(U8=60%,"Moderado",IF(U8=80%,"Mayor",IF(U8=100%,"Catastrófico","")))))</f>
        <v>Menor</v>
      </c>
      <c r="Y8" s="367">
        <f>+IFERROR(VLOOKUP(X8,Fórmula!$H$1:$I$6,2,FALSE),"")</f>
        <v>0.4</v>
      </c>
      <c r="Z8" s="356" t="str">
        <f>+IFERROR(VLOOKUP(V8&amp;X8,Fórmula!$C$2:$D$26,2,FALSE),"")</f>
        <v>Alto</v>
      </c>
      <c r="AA8" s="367">
        <f>IF(Z8="Bajo",25%,IF(Z8="Moderado",50%,IF(Z8="Alto",75%,IF(Z8="Extremo",100%,""))))</f>
        <v>0.75</v>
      </c>
      <c r="AB8" s="368" t="s">
        <v>737</v>
      </c>
      <c r="AC8" s="71" t="s">
        <v>738</v>
      </c>
      <c r="AD8" s="71" t="s">
        <v>739</v>
      </c>
      <c r="AE8" s="71" t="s">
        <v>37</v>
      </c>
      <c r="AF8" s="41">
        <f>IF(AE8="Preventivo",25%,IF(AE8="Detectivo",15%,IF(AE8="Correctivo",10%,"")))</f>
        <v>0.15</v>
      </c>
      <c r="AG8" s="231" t="s">
        <v>199</v>
      </c>
      <c r="AH8" s="41">
        <f>IF(AG8="Manual",15%,IF(AG8="Automático",25%,""))</f>
        <v>0.15</v>
      </c>
      <c r="AI8" s="41">
        <f>+AH8+AF8</f>
        <v>0.3</v>
      </c>
      <c r="AJ8" s="231" t="s">
        <v>200</v>
      </c>
      <c r="AK8" s="224" t="s">
        <v>191</v>
      </c>
      <c r="AL8" s="71" t="s">
        <v>740</v>
      </c>
      <c r="AM8" s="224" t="s">
        <v>23</v>
      </c>
      <c r="AN8" s="231" t="s">
        <v>715</v>
      </c>
      <c r="AO8" s="231" t="s">
        <v>24</v>
      </c>
      <c r="AP8" s="231" t="s">
        <v>514</v>
      </c>
      <c r="AQ8" s="231" t="s">
        <v>716</v>
      </c>
      <c r="AR8" s="231" t="s">
        <v>204</v>
      </c>
      <c r="AS8" s="231" t="s">
        <v>741</v>
      </c>
      <c r="AT8" s="231" t="s">
        <v>206</v>
      </c>
      <c r="AU8" s="231">
        <f>+AA8*AI8</f>
        <v>0.22499999999999998</v>
      </c>
      <c r="AV8" s="42">
        <f>+AA8-AU8</f>
        <v>0.52500000000000002</v>
      </c>
      <c r="AW8" s="356" t="str">
        <f>+IF(C8="Corrupción","Moderado",IF(AV9&lt;=25%,"Bajo",IF(AV9&lt;=50%,"Moderado",IF(AV9&lt;=75%,"Alto",IF(AV9&gt;75%,"Extremo","")))))</f>
        <v>Moderado</v>
      </c>
      <c r="AX8" s="356" t="s">
        <v>41</v>
      </c>
      <c r="AY8" s="120">
        <v>1</v>
      </c>
      <c r="AZ8" s="309" t="s">
        <v>742</v>
      </c>
      <c r="BA8" s="308" t="s">
        <v>135</v>
      </c>
      <c r="BB8" s="46">
        <v>44197</v>
      </c>
      <c r="BC8" s="50">
        <v>44561</v>
      </c>
      <c r="BD8" s="45" t="str">
        <f t="shared" ref="BD8:BD11" si="2">+AQ8</f>
        <v>Base de datos del aplicativo
Registro de cargue en el aplicativo</v>
      </c>
      <c r="BE8" s="256">
        <v>44439</v>
      </c>
      <c r="BF8" s="263" t="s">
        <v>743</v>
      </c>
      <c r="BG8" s="44">
        <v>44500</v>
      </c>
      <c r="BH8" s="263" t="s">
        <v>743</v>
      </c>
      <c r="BI8" s="44">
        <v>44561</v>
      </c>
      <c r="BJ8" s="287"/>
    </row>
    <row r="9" spans="1:62" ht="111.6" customHeight="1" x14ac:dyDescent="0.3">
      <c r="A9" s="376"/>
      <c r="B9" s="355"/>
      <c r="C9" s="355"/>
      <c r="D9" s="355"/>
      <c r="E9" s="355"/>
      <c r="F9" s="370"/>
      <c r="G9" s="411"/>
      <c r="H9" s="410"/>
      <c r="I9" s="370"/>
      <c r="J9" s="355"/>
      <c r="K9" s="355"/>
      <c r="L9" s="357"/>
      <c r="M9" s="355"/>
      <c r="N9" s="355"/>
      <c r="O9" s="355"/>
      <c r="P9" s="355"/>
      <c r="Q9" s="355"/>
      <c r="R9" s="355"/>
      <c r="S9" s="356"/>
      <c r="T9" s="356"/>
      <c r="U9" s="356"/>
      <c r="V9" s="369"/>
      <c r="W9" s="367"/>
      <c r="X9" s="369"/>
      <c r="Y9" s="367"/>
      <c r="Z9" s="356"/>
      <c r="AA9" s="367"/>
      <c r="AB9" s="368"/>
      <c r="AC9" s="71" t="s">
        <v>612</v>
      </c>
      <c r="AD9" s="71" t="s">
        <v>744</v>
      </c>
      <c r="AE9" s="71" t="s">
        <v>37</v>
      </c>
      <c r="AF9" s="41">
        <f>IF(AE9="Preventivo",25%,IF(AE9="Detectivo",15%,IF(AE9="Correctivo",10%,"")))</f>
        <v>0.15</v>
      </c>
      <c r="AG9" s="231" t="s">
        <v>199</v>
      </c>
      <c r="AH9" s="41">
        <f t="shared" ref="AH9:AH12" si="3">IF(AG9="Manual",15%,IF(AG9="Automático",25%,""))</f>
        <v>0.15</v>
      </c>
      <c r="AI9" s="41">
        <f t="shared" ref="AI9" si="4">+AH9+AF9</f>
        <v>0.3</v>
      </c>
      <c r="AJ9" s="231" t="s">
        <v>200</v>
      </c>
      <c r="AK9" s="224" t="s">
        <v>191</v>
      </c>
      <c r="AL9" s="71" t="s">
        <v>745</v>
      </c>
      <c r="AM9" s="224" t="s">
        <v>23</v>
      </c>
      <c r="AN9" s="231" t="s">
        <v>746</v>
      </c>
      <c r="AO9" s="231" t="s">
        <v>24</v>
      </c>
      <c r="AP9" s="231" t="s">
        <v>747</v>
      </c>
      <c r="AQ9" s="231" t="s">
        <v>748</v>
      </c>
      <c r="AR9" s="231" t="s">
        <v>204</v>
      </c>
      <c r="AS9" s="231" t="s">
        <v>616</v>
      </c>
      <c r="AT9" s="231" t="s">
        <v>206</v>
      </c>
      <c r="AU9" s="231">
        <f>+AV8*AI9</f>
        <v>0.1575</v>
      </c>
      <c r="AV9" s="42">
        <f>+AV8-AU9</f>
        <v>0.36750000000000005</v>
      </c>
      <c r="AW9" s="356"/>
      <c r="AX9" s="356"/>
      <c r="AY9" s="242">
        <v>2</v>
      </c>
      <c r="AZ9" s="45"/>
      <c r="BA9" s="224"/>
      <c r="BB9" s="46"/>
      <c r="BC9" s="50"/>
      <c r="BD9" s="45"/>
      <c r="BE9" s="256"/>
      <c r="BF9" s="13"/>
      <c r="BG9" s="44"/>
      <c r="BH9" s="13"/>
      <c r="BI9" s="44"/>
      <c r="BJ9" s="287"/>
    </row>
    <row r="10" spans="1:62" ht="55.2" x14ac:dyDescent="0.3">
      <c r="A10" s="376" t="s">
        <v>240</v>
      </c>
      <c r="B10" s="355" t="s">
        <v>107</v>
      </c>
      <c r="C10" s="355" t="s">
        <v>89</v>
      </c>
      <c r="D10" s="355" t="s">
        <v>12</v>
      </c>
      <c r="E10" s="355" t="s">
        <v>93</v>
      </c>
      <c r="F10" s="370" t="s">
        <v>749</v>
      </c>
      <c r="G10" s="355" t="s">
        <v>834</v>
      </c>
      <c r="H10" s="355" t="s">
        <v>751</v>
      </c>
      <c r="I10" s="370" t="s">
        <v>752</v>
      </c>
      <c r="J10" s="355" t="s">
        <v>32</v>
      </c>
      <c r="K10" s="355">
        <v>0</v>
      </c>
      <c r="L10" s="357">
        <f>IF(J10="Diaria",+(K10/360),IF(J10="Mensual",+(K10/12),IF(J10="Bimestral",+(K10/6),IF(J10="Trimestral",+(K10/4),IF(J10="Semestral",+(K10/2),IF(J10="Anual",+(K10/1),""))))))</f>
        <v>0</v>
      </c>
      <c r="M10" s="355" t="s">
        <v>45</v>
      </c>
      <c r="N10" s="355">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355" t="s">
        <v>46</v>
      </c>
      <c r="P10" s="355">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55" t="s">
        <v>70</v>
      </c>
      <c r="R10" s="355">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56" t="s">
        <v>57</v>
      </c>
      <c r="T10" s="356" t="s">
        <v>43</v>
      </c>
      <c r="U10" s="356">
        <f>+MAX(N10,P10,R10)</f>
        <v>0.4</v>
      </c>
      <c r="V10" s="369" t="str">
        <f>IF(L10&lt;=20%,"Muy baja",IF(L10&lt;=40%,"Baja",IF(L10&lt;=60%,"Media",IF(L10&lt;=80%,"Alta",IF(L10&lt;=100%,"Muy alta",IF(L10&gt;=100%,"Muy alta",""))))))</f>
        <v>Muy baja</v>
      </c>
      <c r="W10" s="367">
        <f>+IFERROR(VLOOKUP(V10,Fórmula!$F$1:$G$6,2,FALSE),"")</f>
        <v>0.2</v>
      </c>
      <c r="X10" s="369" t="str">
        <f>IF(U10=20%,"Leve",IF(U10=40%,"Menor",IF(U10=60%,"Moderado",IF(U10=80%,"Mayor",IF(U10=100%,"Catastrófico","")))))</f>
        <v>Menor</v>
      </c>
      <c r="Y10" s="367">
        <f>+IFERROR(VLOOKUP(X10,Fórmula!$H$1:$I$6,2,FALSE),"")</f>
        <v>0.4</v>
      </c>
      <c r="Z10" s="356" t="str">
        <f>+IFERROR(VLOOKUP(V10&amp;X10,Fórmula!$C$2:$D$26,2,FALSE),"")</f>
        <v>Bajo</v>
      </c>
      <c r="AA10" s="367">
        <f>IF(Z10="Bajo",25%,IF(Z10="Moderado",50%,IF(Z10="Alto",75%,IF(Z10="Extremo",100%,""))))</f>
        <v>0.25</v>
      </c>
      <c r="AB10" s="368" t="s">
        <v>753</v>
      </c>
      <c r="AC10" s="71" t="s">
        <v>754</v>
      </c>
      <c r="AD10" s="71" t="s">
        <v>755</v>
      </c>
      <c r="AE10" s="71" t="s">
        <v>54</v>
      </c>
      <c r="AF10" s="41">
        <f>IF(AE10="Preventivo",25%,IF(AE10="Detectivo",15%,IF(AE10="Correctivo",10%,"")))</f>
        <v>0.25</v>
      </c>
      <c r="AG10" s="231" t="s">
        <v>199</v>
      </c>
      <c r="AH10" s="41">
        <f t="shared" si="3"/>
        <v>0.15</v>
      </c>
      <c r="AI10" s="41">
        <f>+AH10+AF10</f>
        <v>0.4</v>
      </c>
      <c r="AJ10" s="231" t="s">
        <v>200</v>
      </c>
      <c r="AK10" s="224" t="s">
        <v>240</v>
      </c>
      <c r="AL10" s="51" t="s">
        <v>756</v>
      </c>
      <c r="AM10" s="224" t="s">
        <v>23</v>
      </c>
      <c r="AN10" s="231" t="s">
        <v>757</v>
      </c>
      <c r="AO10" s="231" t="s">
        <v>24</v>
      </c>
      <c r="AP10" s="231" t="s">
        <v>758</v>
      </c>
      <c r="AQ10" s="231" t="s">
        <v>759</v>
      </c>
      <c r="AR10" s="231" t="s">
        <v>204</v>
      </c>
      <c r="AS10" s="231" t="s">
        <v>760</v>
      </c>
      <c r="AT10" s="231" t="s">
        <v>206</v>
      </c>
      <c r="AU10" s="231">
        <f>+AI10*AA10</f>
        <v>0.1</v>
      </c>
      <c r="AV10" s="42">
        <f>+AA10-AU10</f>
        <v>0.15</v>
      </c>
      <c r="AW10" s="356" t="str">
        <f>+IF(C10="Corrupción","Moderado",IF(AV12&lt;=25%,"Bajo",IF(AV12&lt;=50%,"Moderado",IF(AV12&lt;=75%,"Alto",IF(AV12&gt;75%,"Extremo","")))))</f>
        <v>Bajo</v>
      </c>
      <c r="AX10" s="356" t="s">
        <v>41</v>
      </c>
      <c r="AY10" s="120">
        <v>1</v>
      </c>
      <c r="AZ10" s="52" t="s">
        <v>761</v>
      </c>
      <c r="BA10" s="224" t="str">
        <f t="shared" ref="BA10:BA11" si="5">+AS10</f>
        <v>Responsable asignado de la Unidad Financiera y Contable.</v>
      </c>
      <c r="BB10" s="50">
        <v>44197</v>
      </c>
      <c r="BC10" s="50">
        <v>44561</v>
      </c>
      <c r="BD10" s="45" t="str">
        <f t="shared" si="2"/>
        <v>Conciliación realizada</v>
      </c>
      <c r="BE10" s="256">
        <v>44439</v>
      </c>
      <c r="BF10" s="224" t="s">
        <v>762</v>
      </c>
      <c r="BG10" s="44">
        <v>44500</v>
      </c>
      <c r="BH10" s="224" t="s">
        <v>762</v>
      </c>
      <c r="BI10" s="44">
        <v>44561</v>
      </c>
      <c r="BJ10" s="287"/>
    </row>
    <row r="11" spans="1:62" ht="55.2" x14ac:dyDescent="0.3">
      <c r="A11" s="376"/>
      <c r="B11" s="355"/>
      <c r="C11" s="355"/>
      <c r="D11" s="355"/>
      <c r="E11" s="355"/>
      <c r="F11" s="370"/>
      <c r="G11" s="355"/>
      <c r="H11" s="355"/>
      <c r="I11" s="370"/>
      <c r="J11" s="355"/>
      <c r="K11" s="355"/>
      <c r="L11" s="357"/>
      <c r="M11" s="355"/>
      <c r="N11" s="355"/>
      <c r="O11" s="355"/>
      <c r="P11" s="355"/>
      <c r="Q11" s="355"/>
      <c r="R11" s="355"/>
      <c r="S11" s="356"/>
      <c r="T11" s="356"/>
      <c r="U11" s="356"/>
      <c r="V11" s="369"/>
      <c r="W11" s="367"/>
      <c r="X11" s="369"/>
      <c r="Y11" s="367"/>
      <c r="Z11" s="356"/>
      <c r="AA11" s="367"/>
      <c r="AB11" s="368"/>
      <c r="AC11" s="71" t="s">
        <v>763</v>
      </c>
      <c r="AD11" s="71" t="s">
        <v>764</v>
      </c>
      <c r="AE11" s="71" t="s">
        <v>37</v>
      </c>
      <c r="AF11" s="41">
        <f t="shared" ref="AF11:AF12" si="6">IF(AE11="Preventivo",25%,IF(AE11="Detectivo",15%,IF(AE11="Correctivo",10%,"")))</f>
        <v>0.15</v>
      </c>
      <c r="AG11" s="231" t="s">
        <v>199</v>
      </c>
      <c r="AH11" s="41">
        <f t="shared" si="3"/>
        <v>0.15</v>
      </c>
      <c r="AI11" s="41">
        <f>+AH11+AF11</f>
        <v>0.3</v>
      </c>
      <c r="AJ11" s="231" t="s">
        <v>200</v>
      </c>
      <c r="AK11" s="224" t="s">
        <v>191</v>
      </c>
      <c r="AL11" s="51" t="s">
        <v>765</v>
      </c>
      <c r="AM11" s="224" t="s">
        <v>23</v>
      </c>
      <c r="AN11" s="88" t="s">
        <v>766</v>
      </c>
      <c r="AO11" s="231" t="s">
        <v>24</v>
      </c>
      <c r="AP11" s="231" t="s">
        <v>767</v>
      </c>
      <c r="AQ11" s="231" t="s">
        <v>768</v>
      </c>
      <c r="AR11" s="231" t="s">
        <v>204</v>
      </c>
      <c r="AS11" s="231" t="s">
        <v>769</v>
      </c>
      <c r="AT11" s="231" t="s">
        <v>206</v>
      </c>
      <c r="AU11" s="231">
        <f>+AV10*AI11</f>
        <v>4.4999999999999998E-2</v>
      </c>
      <c r="AV11" s="42">
        <f>+AV10-AU11</f>
        <v>0.105</v>
      </c>
      <c r="AW11" s="356"/>
      <c r="AX11" s="356"/>
      <c r="AY11" s="242">
        <v>2</v>
      </c>
      <c r="AZ11" s="39" t="s">
        <v>770</v>
      </c>
      <c r="BA11" s="224" t="str">
        <f t="shared" si="5"/>
        <v>Profesional de Cartera</v>
      </c>
      <c r="BB11" s="50">
        <v>44197</v>
      </c>
      <c r="BC11" s="50">
        <v>44561</v>
      </c>
      <c r="BD11" s="45" t="str">
        <f t="shared" si="2"/>
        <v>Retención de billetería
Despacho  de billetería</v>
      </c>
      <c r="BE11" s="256">
        <v>44439</v>
      </c>
      <c r="BF11" s="224" t="s">
        <v>771</v>
      </c>
      <c r="BG11" s="44">
        <v>44500</v>
      </c>
      <c r="BH11" s="13"/>
      <c r="BI11" s="44">
        <v>44561</v>
      </c>
      <c r="BJ11" s="287"/>
    </row>
    <row r="12" spans="1:62" ht="136.19999999999999" customHeight="1" x14ac:dyDescent="0.3">
      <c r="A12" s="376"/>
      <c r="B12" s="355"/>
      <c r="C12" s="355"/>
      <c r="D12" s="355"/>
      <c r="E12" s="355"/>
      <c r="F12" s="370"/>
      <c r="G12" s="355"/>
      <c r="H12" s="355"/>
      <c r="I12" s="370"/>
      <c r="J12" s="355"/>
      <c r="K12" s="355"/>
      <c r="L12" s="357"/>
      <c r="M12" s="355"/>
      <c r="N12" s="355"/>
      <c r="O12" s="355"/>
      <c r="P12" s="355"/>
      <c r="Q12" s="355"/>
      <c r="R12" s="355"/>
      <c r="S12" s="356"/>
      <c r="T12" s="356"/>
      <c r="U12" s="356"/>
      <c r="V12" s="369"/>
      <c r="W12" s="367"/>
      <c r="X12" s="369"/>
      <c r="Y12" s="367"/>
      <c r="Z12" s="356"/>
      <c r="AA12" s="367"/>
      <c r="AB12" s="368"/>
      <c r="AC12" s="71" t="s">
        <v>772</v>
      </c>
      <c r="AD12" s="87" t="s">
        <v>773</v>
      </c>
      <c r="AE12" s="71" t="s">
        <v>54</v>
      </c>
      <c r="AF12" s="41">
        <f t="shared" si="6"/>
        <v>0.25</v>
      </c>
      <c r="AG12" s="231" t="s">
        <v>199</v>
      </c>
      <c r="AH12" s="41">
        <f t="shared" si="3"/>
        <v>0.15</v>
      </c>
      <c r="AI12" s="41">
        <f>+AH12+AF12</f>
        <v>0.4</v>
      </c>
      <c r="AJ12" s="231" t="s">
        <v>200</v>
      </c>
      <c r="AK12" s="224" t="s">
        <v>240</v>
      </c>
      <c r="AL12" s="51"/>
      <c r="AM12" s="224" t="s">
        <v>39</v>
      </c>
      <c r="AN12" s="231"/>
      <c r="AO12" s="231" t="s">
        <v>24</v>
      </c>
      <c r="AP12" s="231" t="s">
        <v>630</v>
      </c>
      <c r="AQ12" s="239"/>
      <c r="AR12" s="231" t="s">
        <v>204</v>
      </c>
      <c r="AS12" s="231" t="s">
        <v>774</v>
      </c>
      <c r="AT12" s="231" t="s">
        <v>206</v>
      </c>
      <c r="AU12" s="231">
        <f>+AV11*AI12</f>
        <v>4.2000000000000003E-2</v>
      </c>
      <c r="AV12" s="42">
        <f>+AV11-AU12</f>
        <v>6.3E-2</v>
      </c>
      <c r="AW12" s="356"/>
      <c r="AX12" s="356"/>
      <c r="AY12" s="242">
        <v>3</v>
      </c>
      <c r="AZ12" s="39"/>
      <c r="BA12" s="224"/>
      <c r="BB12" s="50"/>
      <c r="BC12" s="50"/>
      <c r="BD12" s="45"/>
      <c r="BE12" s="256">
        <v>44439</v>
      </c>
      <c r="BF12" s="13"/>
      <c r="BG12" s="44">
        <v>44500</v>
      </c>
      <c r="BH12" s="13"/>
      <c r="BI12" s="44">
        <v>44561</v>
      </c>
      <c r="BJ12" s="287"/>
    </row>
    <row r="13" spans="1:62" ht="114" customHeight="1" x14ac:dyDescent="0.3">
      <c r="A13" s="376" t="s">
        <v>240</v>
      </c>
      <c r="B13" s="355" t="s">
        <v>107</v>
      </c>
      <c r="C13" s="355" t="s">
        <v>89</v>
      </c>
      <c r="D13" s="355" t="s">
        <v>33</v>
      </c>
      <c r="E13" s="355" t="s">
        <v>93</v>
      </c>
      <c r="F13" s="370" t="s">
        <v>775</v>
      </c>
      <c r="G13" s="355" t="s">
        <v>875</v>
      </c>
      <c r="H13" s="355" t="s">
        <v>777</v>
      </c>
      <c r="I13" s="370" t="s">
        <v>778</v>
      </c>
      <c r="J13" s="355" t="s">
        <v>96</v>
      </c>
      <c r="K13" s="355">
        <v>0.5</v>
      </c>
      <c r="L13" s="357">
        <f>IF(J13="Diaria",+(K13/360),IF(J13="Mensual",+(K13/12),IF(J13="Bimestral",+(K13/6),IF(J13="Trimestral",+(K13/4),IF(J13="Semestral",+(K13/2),IF(J13="Anual",+(K13/1),""))))))</f>
        <v>0.5</v>
      </c>
      <c r="M13" s="355" t="s">
        <v>45</v>
      </c>
      <c r="N13" s="355">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355" t="s">
        <v>70</v>
      </c>
      <c r="P13" s="355">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355" t="s">
        <v>70</v>
      </c>
      <c r="R13" s="355">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56" t="s">
        <v>70</v>
      </c>
      <c r="T13" s="356" t="s">
        <v>70</v>
      </c>
      <c r="U13" s="356">
        <f>+MAX(N13,P13,R13)</f>
        <v>0.4</v>
      </c>
      <c r="V13" s="369" t="str">
        <f>IF(L13&lt;=20%,"Muy baja",IF(L13&lt;=40%,"Baja",IF(L13&lt;=60%,"Media",IF(L13&lt;=80%,"Alta",IF(L13&lt;=100%,"Muy alta",IF(L13&gt;=100%,"Muy alta",""))))))</f>
        <v>Media</v>
      </c>
      <c r="W13" s="367">
        <f>+IFERROR(VLOOKUP(V13,Fórmula!$F$1:$G$6,2,FALSE),"")</f>
        <v>0.6</v>
      </c>
      <c r="X13" s="369" t="str">
        <f>IF(U13=20%,"Leve",IF(U13=40%,"Menor",IF(U13=60%,"Moderado",IF(U13=80%,"Mayor",IF(U13=100%,"Catastrófico","")))))</f>
        <v>Menor</v>
      </c>
      <c r="Y13" s="367">
        <f>+IFERROR(VLOOKUP(X13,Fórmula!$H$1:$I$6,2,FALSE),"")</f>
        <v>0.4</v>
      </c>
      <c r="Z13" s="356" t="str">
        <f>+IFERROR(VLOOKUP(V13&amp;X13,Fórmula!$C$2:$D$26,2,FALSE),"")</f>
        <v>Moderado</v>
      </c>
      <c r="AA13" s="367">
        <f>IF(Z13="Bajo",25%,IF(Z13="Moderado",50%,IF(Z13="Alto",75%,IF(Z13="Extremo",100%,""))))</f>
        <v>0.5</v>
      </c>
      <c r="AB13" s="368" t="s">
        <v>779</v>
      </c>
      <c r="AC13" s="71" t="s">
        <v>780</v>
      </c>
      <c r="AD13" s="71" t="s">
        <v>781</v>
      </c>
      <c r="AE13" s="71" t="s">
        <v>54</v>
      </c>
      <c r="AF13" s="41">
        <f>IF(AE13="Preventivo",25%,IF(AE13="Detectivo",15%,IF(AE13="Correctivo",10%,"")))</f>
        <v>0.25</v>
      </c>
      <c r="AG13" s="231" t="s">
        <v>199</v>
      </c>
      <c r="AH13" s="41">
        <f>IF(AG13="Manual",15%,IF(AG13="Automático",25%,""))</f>
        <v>0.15</v>
      </c>
      <c r="AI13" s="41">
        <f>+AH13+AF13</f>
        <v>0.4</v>
      </c>
      <c r="AJ13" s="231" t="s">
        <v>200</v>
      </c>
      <c r="AK13" s="224" t="s">
        <v>191</v>
      </c>
      <c r="AL13" s="51" t="s">
        <v>782</v>
      </c>
      <c r="AM13" s="224" t="s">
        <v>23</v>
      </c>
      <c r="AN13" s="231" t="s">
        <v>783</v>
      </c>
      <c r="AO13" s="231" t="s">
        <v>40</v>
      </c>
      <c r="AP13" s="231" t="s">
        <v>784</v>
      </c>
      <c r="AQ13" s="231" t="s">
        <v>785</v>
      </c>
      <c r="AR13" s="231" t="s">
        <v>204</v>
      </c>
      <c r="AS13" s="231" t="s">
        <v>786</v>
      </c>
      <c r="AT13" s="231" t="s">
        <v>206</v>
      </c>
      <c r="AU13" s="231">
        <f>+AA13*AI13</f>
        <v>0.2</v>
      </c>
      <c r="AV13" s="42">
        <f>+AA13-AU13</f>
        <v>0.3</v>
      </c>
      <c r="AW13" s="356" t="str">
        <f>+IF(C13="Corrupción","Moderado",IF(AV14&lt;=25%,"Bajo",IF(AV14&lt;=50%,"Moderado",IF(AV14&lt;=75%,"Alto",IF(AV14&gt;75%,"Extremo","")))))</f>
        <v>Bajo</v>
      </c>
      <c r="AX13" s="356" t="s">
        <v>41</v>
      </c>
      <c r="AY13" s="120">
        <v>1</v>
      </c>
      <c r="AZ13" s="43" t="s">
        <v>787</v>
      </c>
      <c r="BA13" s="246" t="s">
        <v>788</v>
      </c>
      <c r="BB13" s="40">
        <v>44197</v>
      </c>
      <c r="BC13" s="40">
        <v>44561</v>
      </c>
      <c r="BD13" s="231" t="s">
        <v>789</v>
      </c>
      <c r="BE13" s="256">
        <v>44439</v>
      </c>
      <c r="BF13" s="231" t="s">
        <v>790</v>
      </c>
      <c r="BG13" s="44">
        <v>44500</v>
      </c>
      <c r="BH13" s="13"/>
      <c r="BI13" s="44">
        <v>44561</v>
      </c>
      <c r="BJ13" s="287"/>
    </row>
    <row r="14" spans="1:62" ht="180" customHeight="1" x14ac:dyDescent="0.3">
      <c r="A14" s="376"/>
      <c r="B14" s="355"/>
      <c r="C14" s="355"/>
      <c r="D14" s="355"/>
      <c r="E14" s="355"/>
      <c r="F14" s="370"/>
      <c r="G14" s="355"/>
      <c r="H14" s="355"/>
      <c r="I14" s="370"/>
      <c r="J14" s="355"/>
      <c r="K14" s="355"/>
      <c r="L14" s="357"/>
      <c r="M14" s="355"/>
      <c r="N14" s="355"/>
      <c r="O14" s="355"/>
      <c r="P14" s="355"/>
      <c r="Q14" s="355"/>
      <c r="R14" s="355"/>
      <c r="S14" s="356"/>
      <c r="T14" s="356"/>
      <c r="U14" s="356"/>
      <c r="V14" s="369"/>
      <c r="W14" s="367"/>
      <c r="X14" s="369"/>
      <c r="Y14" s="367"/>
      <c r="Z14" s="356"/>
      <c r="AA14" s="367"/>
      <c r="AB14" s="368"/>
      <c r="AC14" s="71" t="s">
        <v>791</v>
      </c>
      <c r="AD14" s="71" t="s">
        <v>792</v>
      </c>
      <c r="AE14" s="71" t="s">
        <v>54</v>
      </c>
      <c r="AF14" s="41">
        <f>IF(AE14="Preventivo",25%,IF(AE14="Detectivo",15%,IF(AE14="Correctivo",10%,"")))</f>
        <v>0.25</v>
      </c>
      <c r="AG14" s="231" t="s">
        <v>199</v>
      </c>
      <c r="AH14" s="41">
        <f t="shared" ref="AH14" si="7">IF(AG14="Manual",15%,IF(AG14="Automático",25%,""))</f>
        <v>0.15</v>
      </c>
      <c r="AI14" s="41">
        <f t="shared" ref="AI14" si="8">+AH14+AF14</f>
        <v>0.4</v>
      </c>
      <c r="AJ14" s="231" t="s">
        <v>200</v>
      </c>
      <c r="AK14" s="224" t="s">
        <v>191</v>
      </c>
      <c r="AL14" s="51" t="s">
        <v>793</v>
      </c>
      <c r="AM14" s="224" t="s">
        <v>39</v>
      </c>
      <c r="AN14" s="231"/>
      <c r="AO14" s="231" t="s">
        <v>40</v>
      </c>
      <c r="AP14" s="231" t="s">
        <v>794</v>
      </c>
      <c r="AQ14" s="231" t="s">
        <v>795</v>
      </c>
      <c r="AR14" s="231" t="s">
        <v>204</v>
      </c>
      <c r="AS14" s="231" t="s">
        <v>796</v>
      </c>
      <c r="AT14" s="231" t="s">
        <v>206</v>
      </c>
      <c r="AU14" s="231">
        <f>+AV13*AI14</f>
        <v>0.12</v>
      </c>
      <c r="AV14" s="42">
        <f>+AV13-AU14</f>
        <v>0.18</v>
      </c>
      <c r="AW14" s="356"/>
      <c r="AX14" s="356"/>
      <c r="AY14" s="242">
        <v>2</v>
      </c>
      <c r="AZ14" s="43" t="s">
        <v>797</v>
      </c>
      <c r="BA14" s="246" t="s">
        <v>788</v>
      </c>
      <c r="BB14" s="40">
        <v>44197</v>
      </c>
      <c r="BC14" s="40">
        <v>44561</v>
      </c>
      <c r="BD14" s="246" t="s">
        <v>798</v>
      </c>
      <c r="BE14" s="256">
        <v>44439</v>
      </c>
      <c r="BF14" s="246" t="s">
        <v>799</v>
      </c>
      <c r="BG14" s="44">
        <v>44500</v>
      </c>
      <c r="BH14" s="13"/>
      <c r="BI14" s="44">
        <v>44561</v>
      </c>
      <c r="BJ14" s="287"/>
    </row>
    <row r="15" spans="1:62" ht="120.75" customHeight="1" thickBot="1" x14ac:dyDescent="0.35">
      <c r="A15" s="220" t="s">
        <v>191</v>
      </c>
      <c r="B15" s="221" t="s">
        <v>107</v>
      </c>
      <c r="C15" s="221" t="s">
        <v>55</v>
      </c>
      <c r="D15" s="221" t="s">
        <v>76</v>
      </c>
      <c r="E15" s="221" t="s">
        <v>77</v>
      </c>
      <c r="F15" s="222" t="s">
        <v>800</v>
      </c>
      <c r="G15" s="307" t="s">
        <v>1128</v>
      </c>
      <c r="H15" s="307" t="s">
        <v>801</v>
      </c>
      <c r="I15" s="222" t="s">
        <v>802</v>
      </c>
      <c r="J15" s="221" t="s">
        <v>32</v>
      </c>
      <c r="K15" s="221">
        <v>0</v>
      </c>
      <c r="L15" s="223">
        <f>IF(J15="Diaria",+(K15/360),IF(J15="Mensual",+(K15/12),IF(J15="Bimestral",+(K15/6),IF(J15="Trimestral",+(K15/4),IF(J15="Semestral",+(K15/2),IF(J15="Anual",+(K15/1),""))))))</f>
        <v>0</v>
      </c>
      <c r="M15" s="221" t="s">
        <v>29</v>
      </c>
      <c r="N15" s="22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221" t="s">
        <v>46</v>
      </c>
      <c r="P15" s="22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221" t="s">
        <v>70</v>
      </c>
      <c r="R15" s="22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218" t="s">
        <v>69</v>
      </c>
      <c r="T15" s="218" t="s">
        <v>58</v>
      </c>
      <c r="U15" s="218">
        <f>+MAX(N15,P15,R15)</f>
        <v>0.4</v>
      </c>
      <c r="V15" s="216" t="str">
        <f>IF(L15&lt;=20%,"Muy baja",IF(L15&lt;=40%,"Baja",IF(L15&lt;=60%,"Media",IF(L15&lt;=80%,"Alta",IF(L15&lt;=100%,"Muy alta",IF(L15&gt;=100%,"Muy alta",""))))))</f>
        <v>Muy baja</v>
      </c>
      <c r="W15" s="217">
        <f>+IFERROR(VLOOKUP(V15,Fórmula!$F$1:$G$6,2,FALSE),"")</f>
        <v>0.2</v>
      </c>
      <c r="X15" s="216" t="str">
        <f>IF(U15=20%,"Leve",IF(U15=40%,"Menor",IF(U15=60%,"Moderado",IF(U15=80%,"Mayor",IF(U15=100%,"Catastrófico","")))))</f>
        <v>Menor</v>
      </c>
      <c r="Y15" s="217">
        <f>+IFERROR(VLOOKUP(X15,Fórmula!$H$1:$I$6,2,FALSE),"")</f>
        <v>0.4</v>
      </c>
      <c r="Z15" s="218" t="s">
        <v>53</v>
      </c>
      <c r="AA15" s="217">
        <f>IF(Z15="Bajo",25%,IF(Z15="Moderado",50%,IF(Z15="Alto",75%,IF(Z15="Extremo",100%,""))))</f>
        <v>0.5</v>
      </c>
      <c r="AB15" s="219" t="s">
        <v>803</v>
      </c>
      <c r="AC15" s="38" t="s">
        <v>804</v>
      </c>
      <c r="AD15" s="38" t="s">
        <v>805</v>
      </c>
      <c r="AE15" s="38" t="s">
        <v>54</v>
      </c>
      <c r="AF15" s="47">
        <f>IF(AE15="Preventivo",25%,IF(AE15="Detectivo",15%,IF(AE15="Correctivo",10%,"")))</f>
        <v>0.25</v>
      </c>
      <c r="AG15" s="222" t="s">
        <v>199</v>
      </c>
      <c r="AH15" s="47">
        <f>IF(AG15="Manual",15%,IF(AG15="Automático",25%,""))</f>
        <v>0.15</v>
      </c>
      <c r="AI15" s="47">
        <f>+AH15+AF15</f>
        <v>0.4</v>
      </c>
      <c r="AJ15" s="222" t="s">
        <v>200</v>
      </c>
      <c r="AK15" s="221" t="s">
        <v>191</v>
      </c>
      <c r="AL15" s="58" t="s">
        <v>806</v>
      </c>
      <c r="AM15" s="221" t="s">
        <v>39</v>
      </c>
      <c r="AN15" s="222"/>
      <c r="AO15" s="222" t="s">
        <v>24</v>
      </c>
      <c r="AP15" s="222" t="s">
        <v>63</v>
      </c>
      <c r="AQ15" s="222" t="s">
        <v>759</v>
      </c>
      <c r="AR15" s="222" t="s">
        <v>204</v>
      </c>
      <c r="AS15" s="222" t="s">
        <v>807</v>
      </c>
      <c r="AT15" s="222" t="s">
        <v>206</v>
      </c>
      <c r="AU15" s="222">
        <f>+AA15*AI15</f>
        <v>0.2</v>
      </c>
      <c r="AV15" s="249">
        <f>+AA15-AU15</f>
        <v>0.3</v>
      </c>
      <c r="AW15" s="218" t="str">
        <f>+IF(C15="Corrupción","Moderado",IF(AV15&lt;=25%,"Bajo",IF(AV15&lt;=50%,"Moderado",IF(AV15&lt;=75%,"Alto",IF(AV15&gt;75%,"Extremo","")))))</f>
        <v>Moderado</v>
      </c>
      <c r="AX15" s="218" t="s">
        <v>41</v>
      </c>
      <c r="AY15" s="92">
        <v>1</v>
      </c>
      <c r="AZ15" s="14" t="s">
        <v>808</v>
      </c>
      <c r="BA15" s="250" t="s">
        <v>769</v>
      </c>
      <c r="BB15" s="34">
        <v>44511</v>
      </c>
      <c r="BC15" s="34">
        <v>44561</v>
      </c>
      <c r="BD15" s="222" t="s">
        <v>809</v>
      </c>
      <c r="BE15" s="304"/>
      <c r="BF15" s="222"/>
      <c r="BG15" s="48">
        <v>44500</v>
      </c>
      <c r="BH15" s="15"/>
      <c r="BI15" s="48">
        <v>44561</v>
      </c>
      <c r="BJ15" s="306"/>
    </row>
    <row r="16" spans="1:62" ht="14.4" customHeight="1" x14ac:dyDescent="0.3">
      <c r="W16" s="27"/>
      <c r="Y16" s="27"/>
      <c r="AF16" s="27"/>
      <c r="AG16" s="27"/>
      <c r="AH16" s="27"/>
      <c r="AI16" s="27"/>
      <c r="AV16" s="31"/>
    </row>
    <row r="17" spans="5:48" ht="15" customHeight="1" x14ac:dyDescent="0.3">
      <c r="W17" s="27"/>
      <c r="Y17" s="27"/>
      <c r="AF17" s="27"/>
      <c r="AG17" s="27"/>
      <c r="AH17" s="27"/>
      <c r="AI17" s="27"/>
      <c r="AV17" s="31"/>
    </row>
    <row r="18" spans="5:48" x14ac:dyDescent="0.3">
      <c r="W18" s="27"/>
      <c r="Y18" s="27"/>
      <c r="AF18" s="27"/>
      <c r="AG18" s="27"/>
      <c r="AH18" s="27"/>
      <c r="AI18" s="27"/>
      <c r="AV18" s="31"/>
    </row>
    <row r="19" spans="5:48" x14ac:dyDescent="0.3">
      <c r="E19" s="89"/>
      <c r="W19" s="27"/>
      <c r="Y19" s="27"/>
      <c r="AF19" s="27"/>
      <c r="AG19" s="27"/>
      <c r="AH19" s="27"/>
      <c r="AI19" s="27"/>
      <c r="AV19" s="31"/>
    </row>
    <row r="20" spans="5:48" x14ac:dyDescent="0.3">
      <c r="W20" s="27"/>
      <c r="Y20" s="27"/>
      <c r="AF20" s="27"/>
      <c r="AG20" s="27"/>
      <c r="AH20" s="27"/>
      <c r="AI20" s="27"/>
      <c r="AV20" s="31"/>
    </row>
    <row r="21" spans="5:48" x14ac:dyDescent="0.3">
      <c r="W21" s="27"/>
      <c r="Y21" s="27"/>
      <c r="AF21" s="27"/>
      <c r="AG21" s="27"/>
      <c r="AH21" s="27"/>
      <c r="AI21" s="27"/>
      <c r="AV21" s="31"/>
    </row>
    <row r="22" spans="5:48" x14ac:dyDescent="0.3">
      <c r="W22" s="27"/>
      <c r="Y22" s="27"/>
      <c r="AF22" s="27"/>
      <c r="AG22" s="27"/>
      <c r="AH22" s="27"/>
      <c r="AI22" s="27"/>
      <c r="AV22" s="31"/>
    </row>
    <row r="23" spans="5:48" x14ac:dyDescent="0.3">
      <c r="W23" s="27"/>
      <c r="Y23" s="27"/>
      <c r="AF23" s="27"/>
      <c r="AG23" s="27"/>
      <c r="AH23" s="27"/>
      <c r="AI23" s="27"/>
      <c r="AV23" s="31"/>
    </row>
    <row r="24" spans="5:48" x14ac:dyDescent="0.3">
      <c r="W24" s="27"/>
      <c r="Y24" s="27"/>
      <c r="AF24" s="27"/>
      <c r="AG24" s="27"/>
      <c r="AH24" s="27"/>
      <c r="AI24" s="27"/>
      <c r="AV24" s="31"/>
    </row>
    <row r="25" spans="5:48" x14ac:dyDescent="0.3">
      <c r="W25" s="27"/>
      <c r="Y25" s="27"/>
      <c r="AF25" s="27"/>
      <c r="AG25" s="27"/>
      <c r="AH25" s="27"/>
      <c r="AI25" s="27"/>
      <c r="AV25" s="31"/>
    </row>
    <row r="26" spans="5:48" x14ac:dyDescent="0.3">
      <c r="W26" s="27"/>
      <c r="Y26" s="27"/>
      <c r="AF26" s="27"/>
      <c r="AG26" s="27"/>
      <c r="AH26" s="27"/>
      <c r="AI26" s="27"/>
      <c r="AV26" s="31"/>
    </row>
    <row r="27" spans="5:48" x14ac:dyDescent="0.3">
      <c r="W27" s="27"/>
      <c r="Y27" s="27"/>
      <c r="AF27" s="27"/>
      <c r="AG27" s="27"/>
      <c r="AH27" s="27"/>
      <c r="AI27" s="27"/>
      <c r="AV27" s="31"/>
    </row>
    <row r="28" spans="5:48" x14ac:dyDescent="0.3">
      <c r="W28" s="27"/>
      <c r="Y28" s="27"/>
      <c r="AF28" s="27"/>
      <c r="AG28" s="27"/>
      <c r="AH28" s="27"/>
      <c r="AI28" s="27"/>
      <c r="AV28" s="31"/>
    </row>
    <row r="29" spans="5:48" x14ac:dyDescent="0.3">
      <c r="W29" s="27"/>
      <c r="Y29" s="27"/>
      <c r="AF29" s="27"/>
      <c r="AG29" s="27"/>
      <c r="AH29" s="27"/>
      <c r="AI29" s="27"/>
      <c r="AV29" s="31"/>
    </row>
    <row r="30" spans="5:48" x14ac:dyDescent="0.3">
      <c r="W30" s="27"/>
      <c r="Y30" s="27"/>
      <c r="AF30" s="27"/>
      <c r="AG30" s="27"/>
      <c r="AH30" s="27"/>
      <c r="AI30" s="27"/>
      <c r="AV30" s="31"/>
    </row>
    <row r="31" spans="5:48" x14ac:dyDescent="0.3">
      <c r="W31" s="27"/>
      <c r="Y31" s="27"/>
      <c r="AF31" s="27"/>
      <c r="AG31" s="27"/>
      <c r="AH31" s="27"/>
      <c r="AI31" s="27"/>
      <c r="AV31" s="31"/>
    </row>
    <row r="32" spans="5:48" x14ac:dyDescent="0.3">
      <c r="W32" s="27"/>
      <c r="Y32" s="27"/>
      <c r="AF32" s="27"/>
      <c r="AG32" s="27"/>
      <c r="AH32" s="27"/>
      <c r="AI32" s="27"/>
      <c r="AV32" s="31"/>
    </row>
    <row r="33" spans="23:48" x14ac:dyDescent="0.3">
      <c r="W33" s="27"/>
      <c r="Y33" s="27"/>
      <c r="AF33" s="27"/>
      <c r="AG33" s="27"/>
      <c r="AH33" s="27"/>
      <c r="AI33" s="27"/>
      <c r="AV33" s="31"/>
    </row>
    <row r="34" spans="23:48" x14ac:dyDescent="0.3">
      <c r="W34" s="27"/>
      <c r="Y34" s="27"/>
      <c r="AF34" s="27"/>
      <c r="AG34" s="27"/>
      <c r="AH34" s="27"/>
      <c r="AI34" s="27"/>
      <c r="AV34" s="31"/>
    </row>
    <row r="35" spans="23:48" x14ac:dyDescent="0.3">
      <c r="W35" s="27"/>
      <c r="Y35" s="27"/>
      <c r="AF35" s="27"/>
      <c r="AG35" s="27"/>
      <c r="AH35" s="27"/>
      <c r="AI35" s="27"/>
      <c r="AV35" s="31"/>
    </row>
    <row r="36" spans="23:48" x14ac:dyDescent="0.3">
      <c r="W36" s="27"/>
      <c r="Y36" s="27"/>
      <c r="AF36" s="27"/>
      <c r="AG36" s="27"/>
      <c r="AH36" s="27"/>
      <c r="AI36" s="27"/>
      <c r="AV36" s="31"/>
    </row>
    <row r="37" spans="23:48" x14ac:dyDescent="0.3">
      <c r="W37" s="27"/>
      <c r="Y37" s="27"/>
      <c r="AF37" s="27"/>
      <c r="AG37" s="27"/>
      <c r="AH37" s="27"/>
      <c r="AI37" s="27"/>
      <c r="AV37" s="31"/>
    </row>
    <row r="38" spans="23:48" x14ac:dyDescent="0.3">
      <c r="W38" s="27"/>
      <c r="Y38" s="27"/>
      <c r="AF38" s="27"/>
      <c r="AG38" s="27"/>
      <c r="AH38" s="27"/>
      <c r="AI38" s="27"/>
      <c r="AV38" s="31"/>
    </row>
    <row r="39" spans="23:48" x14ac:dyDescent="0.3">
      <c r="W39" s="27"/>
      <c r="Y39" s="27"/>
      <c r="AF39" s="27"/>
      <c r="AG39" s="27"/>
      <c r="AH39" s="27"/>
      <c r="AI39" s="27"/>
      <c r="AV39" s="31"/>
    </row>
    <row r="40" spans="23:48" x14ac:dyDescent="0.3">
      <c r="W40" s="27"/>
      <c r="Y40" s="27"/>
      <c r="AF40" s="27"/>
      <c r="AG40" s="27"/>
      <c r="AH40" s="27"/>
      <c r="AI40" s="27"/>
      <c r="AV40" s="31"/>
    </row>
    <row r="41" spans="23:48" x14ac:dyDescent="0.3">
      <c r="W41" s="27"/>
      <c r="Y41" s="27"/>
      <c r="AF41" s="27"/>
      <c r="AG41" s="27"/>
      <c r="AH41" s="27"/>
      <c r="AI41" s="27"/>
      <c r="AV41" s="31"/>
    </row>
    <row r="42" spans="23:48" x14ac:dyDescent="0.3">
      <c r="W42" s="27"/>
      <c r="Y42" s="27"/>
      <c r="AF42" s="27"/>
      <c r="AG42" s="27"/>
      <c r="AH42" s="27"/>
      <c r="AI42" s="27"/>
      <c r="AV42" s="31"/>
    </row>
    <row r="43" spans="23:48" x14ac:dyDescent="0.3">
      <c r="W43" s="27"/>
      <c r="Y43" s="27"/>
      <c r="AF43" s="27"/>
      <c r="AG43" s="27"/>
      <c r="AH43" s="27"/>
      <c r="AI43" s="27"/>
      <c r="AV43" s="31"/>
    </row>
    <row r="44" spans="23:48" x14ac:dyDescent="0.3">
      <c r="W44" s="27"/>
      <c r="Y44" s="27"/>
      <c r="AF44" s="27"/>
      <c r="AG44" s="27"/>
      <c r="AH44" s="27"/>
      <c r="AI44" s="27"/>
      <c r="AV44" s="31"/>
    </row>
    <row r="45" spans="23:48" x14ac:dyDescent="0.3">
      <c r="W45" s="27"/>
      <c r="Y45" s="27"/>
      <c r="AF45" s="27"/>
      <c r="AG45" s="27"/>
      <c r="AH45" s="27"/>
      <c r="AI45" s="27"/>
      <c r="AV45" s="31"/>
    </row>
    <row r="46" spans="23:48" x14ac:dyDescent="0.3">
      <c r="W46" s="27"/>
      <c r="Y46" s="27"/>
      <c r="AF46" s="27"/>
      <c r="AG46" s="27"/>
      <c r="AH46" s="27"/>
      <c r="AI46" s="27"/>
      <c r="AV46" s="31"/>
    </row>
    <row r="47" spans="23:48" x14ac:dyDescent="0.3">
      <c r="W47" s="27"/>
      <c r="Y47" s="27"/>
      <c r="AF47" s="27"/>
      <c r="AG47" s="27"/>
      <c r="AH47" s="27"/>
      <c r="AI47" s="27"/>
      <c r="AV47" s="31"/>
    </row>
    <row r="48" spans="23:48" x14ac:dyDescent="0.3">
      <c r="W48" s="27"/>
      <c r="Y48" s="27"/>
      <c r="AF48" s="27"/>
      <c r="AG48" s="27"/>
      <c r="AH48" s="27"/>
      <c r="AI48" s="27"/>
      <c r="AV48" s="31"/>
    </row>
    <row r="49" spans="23:48" x14ac:dyDescent="0.3">
      <c r="W49" s="27"/>
      <c r="Y49" s="27"/>
      <c r="AF49" s="27"/>
      <c r="AG49" s="27"/>
      <c r="AH49" s="27"/>
      <c r="AI49" s="27"/>
      <c r="AV49" s="31"/>
    </row>
    <row r="50" spans="23:48" x14ac:dyDescent="0.3">
      <c r="W50" s="27"/>
      <c r="Y50" s="27"/>
      <c r="AF50" s="27"/>
      <c r="AG50" s="27"/>
      <c r="AH50" s="27"/>
      <c r="AI50" s="27"/>
      <c r="AV50" s="31"/>
    </row>
    <row r="51" spans="23:48" x14ac:dyDescent="0.3">
      <c r="W51" s="27"/>
      <c r="Y51" s="27"/>
      <c r="AF51" s="27"/>
      <c r="AG51" s="27"/>
      <c r="AH51" s="27"/>
      <c r="AI51" s="27"/>
      <c r="AV51" s="31"/>
    </row>
    <row r="52" spans="23:48" x14ac:dyDescent="0.3">
      <c r="W52" s="27"/>
      <c r="Y52" s="27"/>
      <c r="AF52" s="27"/>
      <c r="AG52" s="27"/>
      <c r="AH52" s="27"/>
      <c r="AI52" s="27"/>
      <c r="AV52" s="31"/>
    </row>
    <row r="53" spans="23:48" x14ac:dyDescent="0.3">
      <c r="W53" s="27"/>
      <c r="Y53" s="27"/>
      <c r="AF53" s="27"/>
      <c r="AG53" s="27"/>
      <c r="AH53" s="27"/>
      <c r="AI53" s="27"/>
      <c r="AV53" s="31"/>
    </row>
    <row r="54" spans="23:48" x14ac:dyDescent="0.3">
      <c r="W54" s="27"/>
      <c r="Y54" s="27"/>
      <c r="AF54" s="27"/>
      <c r="AG54" s="27"/>
      <c r="AH54" s="27"/>
      <c r="AI54" s="27"/>
      <c r="AV54" s="31"/>
    </row>
    <row r="55" spans="23:48" x14ac:dyDescent="0.3">
      <c r="W55" s="27"/>
      <c r="Y55" s="27"/>
      <c r="AF55" s="27"/>
      <c r="AG55" s="27"/>
      <c r="AH55" s="27"/>
      <c r="AI55" s="27"/>
      <c r="AV55" s="31"/>
    </row>
    <row r="56" spans="23:48" x14ac:dyDescent="0.3">
      <c r="W56" s="27"/>
      <c r="Y56" s="27"/>
      <c r="AF56" s="27"/>
      <c r="AG56" s="27"/>
      <c r="AH56" s="27"/>
      <c r="AI56" s="27"/>
      <c r="AV56" s="31"/>
    </row>
    <row r="57" spans="23:48" x14ac:dyDescent="0.3">
      <c r="W57" s="27"/>
      <c r="Y57" s="27"/>
      <c r="AF57" s="27"/>
      <c r="AG57" s="27"/>
      <c r="AH57" s="27"/>
      <c r="AI57" s="27"/>
      <c r="AV57" s="31"/>
    </row>
    <row r="58" spans="23:48" x14ac:dyDescent="0.3">
      <c r="W58" s="27"/>
      <c r="Y58" s="27"/>
      <c r="AF58" s="27"/>
      <c r="AG58" s="27"/>
      <c r="AH58" s="27"/>
      <c r="AI58" s="27"/>
      <c r="AV58" s="31"/>
    </row>
    <row r="59" spans="23:48" x14ac:dyDescent="0.3">
      <c r="W59" s="27"/>
      <c r="Y59" s="27"/>
      <c r="AF59" s="27"/>
      <c r="AG59" s="27"/>
      <c r="AH59" s="27"/>
      <c r="AI59" s="27"/>
      <c r="AV59" s="31"/>
    </row>
    <row r="60" spans="23:48" x14ac:dyDescent="0.3">
      <c r="W60" s="27"/>
      <c r="Y60" s="27"/>
      <c r="AF60" s="27"/>
      <c r="AG60" s="27"/>
      <c r="AH60" s="27"/>
      <c r="AI60" s="27"/>
      <c r="AV60" s="31"/>
    </row>
    <row r="61" spans="23:48" x14ac:dyDescent="0.3">
      <c r="W61" s="27"/>
      <c r="Y61" s="27"/>
      <c r="AF61" s="27"/>
      <c r="AG61" s="27"/>
      <c r="AH61" s="27"/>
      <c r="AI61" s="27"/>
      <c r="AV61" s="31"/>
    </row>
    <row r="62" spans="23:48" x14ac:dyDescent="0.3">
      <c r="W62" s="27"/>
      <c r="Y62" s="27"/>
      <c r="AF62" s="27"/>
      <c r="AG62" s="27"/>
      <c r="AH62" s="27"/>
      <c r="AI62" s="27"/>
      <c r="AV62" s="31"/>
    </row>
    <row r="63" spans="23:48" x14ac:dyDescent="0.3">
      <c r="W63" s="27"/>
      <c r="Y63" s="27"/>
      <c r="AF63" s="27"/>
      <c r="AG63" s="27"/>
      <c r="AH63" s="27"/>
      <c r="AI63" s="27"/>
      <c r="AV63" s="31"/>
    </row>
    <row r="64" spans="23:48" x14ac:dyDescent="0.3">
      <c r="W64" s="27"/>
      <c r="Y64" s="27"/>
      <c r="AF64" s="27"/>
      <c r="AG64" s="27"/>
      <c r="AH64" s="27"/>
      <c r="AI64" s="27"/>
      <c r="AV64" s="31"/>
    </row>
    <row r="65" spans="23:48" x14ac:dyDescent="0.3">
      <c r="W65" s="27"/>
      <c r="Y65" s="27"/>
      <c r="AF65" s="27"/>
      <c r="AG65" s="27"/>
      <c r="AH65" s="27"/>
      <c r="AI65" s="27"/>
      <c r="AV65" s="31"/>
    </row>
    <row r="66" spans="23:48" x14ac:dyDescent="0.3">
      <c r="W66" s="27"/>
      <c r="Y66" s="27"/>
      <c r="AF66" s="27"/>
      <c r="AG66" s="27"/>
      <c r="AH66" s="27"/>
      <c r="AI66" s="27"/>
      <c r="AV66" s="31"/>
    </row>
    <row r="67" spans="23:48" x14ac:dyDescent="0.3">
      <c r="W67" s="27"/>
      <c r="Y67" s="27"/>
      <c r="AF67" s="27"/>
      <c r="AG67" s="27"/>
      <c r="AH67" s="27"/>
      <c r="AI67" s="27"/>
      <c r="AV67" s="31"/>
    </row>
    <row r="68" spans="23:48" x14ac:dyDescent="0.3">
      <c r="W68" s="27"/>
      <c r="Y68" s="27"/>
      <c r="AF68" s="27"/>
      <c r="AG68" s="27"/>
      <c r="AH68" s="27"/>
      <c r="AI68" s="27"/>
      <c r="AV68" s="31"/>
    </row>
    <row r="69" spans="23:48" x14ac:dyDescent="0.3">
      <c r="W69" s="27"/>
      <c r="Y69" s="27"/>
      <c r="AF69" s="27"/>
      <c r="AG69" s="27"/>
      <c r="AH69" s="27"/>
      <c r="AI69" s="27"/>
      <c r="AV69" s="31"/>
    </row>
    <row r="70" spans="23:48" x14ac:dyDescent="0.3">
      <c r="W70" s="27"/>
      <c r="Y70" s="27"/>
      <c r="AF70" s="27"/>
      <c r="AG70" s="27"/>
      <c r="AH70" s="27"/>
      <c r="AI70" s="27"/>
      <c r="AV70" s="31"/>
    </row>
    <row r="71" spans="23:48" x14ac:dyDescent="0.3">
      <c r="W71" s="27"/>
      <c r="Y71" s="27"/>
      <c r="AF71" s="27"/>
      <c r="AG71" s="27"/>
      <c r="AH71" s="27"/>
      <c r="AI71" s="27"/>
      <c r="AV71" s="31"/>
    </row>
    <row r="72" spans="23:48" x14ac:dyDescent="0.3">
      <c r="W72" s="27"/>
      <c r="Y72" s="27"/>
      <c r="AF72" s="27"/>
      <c r="AG72" s="27"/>
      <c r="AH72" s="27"/>
      <c r="AI72" s="27"/>
      <c r="AV72" s="31"/>
    </row>
    <row r="73" spans="23:48" x14ac:dyDescent="0.3">
      <c r="W73" s="27"/>
      <c r="Y73" s="27"/>
      <c r="AF73" s="27"/>
      <c r="AG73" s="27"/>
      <c r="AH73" s="27"/>
      <c r="AI73" s="27"/>
      <c r="AV73" s="31"/>
    </row>
    <row r="74" spans="23:48" x14ac:dyDescent="0.3">
      <c r="W74" s="27"/>
      <c r="Y74" s="27"/>
      <c r="AF74" s="27"/>
      <c r="AG74" s="27"/>
      <c r="AH74" s="27"/>
      <c r="AI74" s="27"/>
      <c r="AV74" s="31"/>
    </row>
    <row r="75" spans="23:48" x14ac:dyDescent="0.3">
      <c r="W75" s="27"/>
      <c r="Y75" s="27"/>
      <c r="AF75" s="27"/>
      <c r="AG75" s="27"/>
      <c r="AH75" s="27"/>
      <c r="AI75" s="27"/>
      <c r="AV75" s="31"/>
    </row>
    <row r="76" spans="23:48" x14ac:dyDescent="0.3">
      <c r="W76" s="27"/>
      <c r="Y76" s="27"/>
      <c r="AF76" s="27"/>
      <c r="AG76" s="27"/>
      <c r="AH76" s="27"/>
      <c r="AI76" s="27"/>
      <c r="AV76" s="31"/>
    </row>
    <row r="77" spans="23:48" x14ac:dyDescent="0.3">
      <c r="W77" s="27"/>
      <c r="Y77" s="27"/>
      <c r="AF77" s="27"/>
      <c r="AG77" s="27"/>
      <c r="AH77" s="27"/>
      <c r="AI77" s="27"/>
      <c r="AV77" s="31"/>
    </row>
    <row r="78" spans="23:48" x14ac:dyDescent="0.3">
      <c r="W78" s="27"/>
      <c r="Y78" s="27"/>
      <c r="AF78" s="27"/>
      <c r="AG78" s="27"/>
      <c r="AH78" s="27"/>
      <c r="AI78" s="27"/>
      <c r="AV78" s="31"/>
    </row>
    <row r="79" spans="23:48" x14ac:dyDescent="0.3">
      <c r="W79" s="27"/>
      <c r="Y79" s="27"/>
      <c r="AF79" s="27"/>
      <c r="AG79" s="27"/>
      <c r="AH79" s="27"/>
      <c r="AI79" s="27"/>
      <c r="AV79" s="31"/>
    </row>
    <row r="80" spans="23:48" x14ac:dyDescent="0.3">
      <c r="W80" s="27"/>
      <c r="Y80" s="27"/>
      <c r="AF80" s="27"/>
      <c r="AG80" s="27"/>
      <c r="AH80" s="27"/>
      <c r="AI80" s="27"/>
      <c r="AV80" s="31"/>
    </row>
    <row r="81" spans="23:48" x14ac:dyDescent="0.3">
      <c r="W81" s="27"/>
      <c r="Y81" s="27"/>
      <c r="AF81" s="27"/>
      <c r="AG81" s="27"/>
      <c r="AH81" s="27"/>
      <c r="AI81" s="27"/>
      <c r="AV81" s="31"/>
    </row>
    <row r="82" spans="23:48" x14ac:dyDescent="0.3">
      <c r="W82" s="27"/>
      <c r="Y82" s="27"/>
      <c r="AF82" s="27"/>
      <c r="AG82" s="27"/>
      <c r="AH82" s="27"/>
      <c r="AI82" s="27"/>
      <c r="AV82" s="31"/>
    </row>
    <row r="83" spans="23:48" x14ac:dyDescent="0.3">
      <c r="W83" s="27"/>
      <c r="Y83" s="27"/>
      <c r="AF83" s="27"/>
      <c r="AG83" s="27"/>
      <c r="AH83" s="27"/>
      <c r="AI83" s="27"/>
      <c r="AV83" s="31"/>
    </row>
    <row r="84" spans="23:48" x14ac:dyDescent="0.3">
      <c r="W84" s="27"/>
      <c r="Y84" s="27"/>
      <c r="AF84" s="27"/>
      <c r="AG84" s="27"/>
      <c r="AH84" s="27"/>
      <c r="AI84" s="27"/>
      <c r="AV84" s="31"/>
    </row>
    <row r="85" spans="23:48" x14ac:dyDescent="0.3">
      <c r="W85" s="27"/>
      <c r="Y85" s="27"/>
      <c r="AF85" s="27"/>
      <c r="AG85" s="27"/>
      <c r="AH85" s="27"/>
      <c r="AI85" s="27"/>
      <c r="AV85" s="31"/>
    </row>
    <row r="86" spans="23:48" x14ac:dyDescent="0.3">
      <c r="W86" s="27"/>
      <c r="Y86" s="27"/>
      <c r="AF86" s="27"/>
      <c r="AG86" s="27"/>
      <c r="AH86" s="27"/>
      <c r="AI86" s="27"/>
      <c r="AV86" s="31"/>
    </row>
    <row r="87" spans="23:48" x14ac:dyDescent="0.3">
      <c r="W87" s="27"/>
      <c r="Y87" s="27"/>
      <c r="AF87" s="27"/>
      <c r="AG87" s="27"/>
      <c r="AH87" s="27"/>
      <c r="AI87" s="27"/>
      <c r="AV87" s="31"/>
    </row>
    <row r="88" spans="23:48" x14ac:dyDescent="0.3">
      <c r="W88" s="27"/>
      <c r="Y88" s="27"/>
      <c r="AF88" s="27"/>
      <c r="AG88" s="27"/>
      <c r="AH88" s="27"/>
      <c r="AI88" s="27"/>
      <c r="AV88" s="31"/>
    </row>
    <row r="89" spans="23:48" x14ac:dyDescent="0.3">
      <c r="W89" s="27"/>
      <c r="Y89" s="27"/>
      <c r="AF89" s="27"/>
      <c r="AG89" s="27"/>
      <c r="AH89" s="27"/>
      <c r="AI89" s="27"/>
      <c r="AV89" s="31"/>
    </row>
    <row r="90" spans="23:48" x14ac:dyDescent="0.3">
      <c r="W90" s="27"/>
      <c r="Y90" s="27"/>
      <c r="AF90" s="27"/>
      <c r="AG90" s="27"/>
      <c r="AH90" s="27"/>
      <c r="AI90" s="27"/>
      <c r="AV90" s="31"/>
    </row>
    <row r="91" spans="23:48" x14ac:dyDescent="0.3">
      <c r="W91" s="27"/>
      <c r="Y91" s="27"/>
      <c r="AF91" s="27"/>
      <c r="AG91" s="27"/>
      <c r="AH91" s="27"/>
      <c r="AI91" s="27"/>
      <c r="AV91" s="31"/>
    </row>
    <row r="92" spans="23:48" x14ac:dyDescent="0.3">
      <c r="W92" s="27"/>
      <c r="Y92" s="27"/>
      <c r="AF92" s="27"/>
      <c r="AG92" s="27"/>
      <c r="AH92" s="27"/>
      <c r="AI92" s="27"/>
      <c r="AV92" s="31"/>
    </row>
    <row r="93" spans="23:48" x14ac:dyDescent="0.3">
      <c r="W93" s="27"/>
      <c r="Y93" s="27"/>
      <c r="AF93" s="27"/>
      <c r="AG93" s="27"/>
      <c r="AH93" s="27"/>
      <c r="AI93" s="27"/>
      <c r="AV93" s="31"/>
    </row>
    <row r="94" spans="23:48" x14ac:dyDescent="0.3">
      <c r="W94" s="27"/>
      <c r="Y94" s="27"/>
      <c r="AF94" s="27"/>
      <c r="AG94" s="27"/>
      <c r="AH94" s="27"/>
      <c r="AI94" s="27"/>
      <c r="AV94" s="31"/>
    </row>
    <row r="95" spans="23:48" x14ac:dyDescent="0.3">
      <c r="W95" s="27"/>
      <c r="Y95" s="27"/>
      <c r="AF95" s="27"/>
      <c r="AG95" s="27"/>
      <c r="AH95" s="27"/>
      <c r="AI95" s="27"/>
      <c r="AV95" s="31"/>
    </row>
    <row r="96" spans="23:48" x14ac:dyDescent="0.3">
      <c r="W96" s="27"/>
      <c r="Y96" s="27"/>
      <c r="AF96" s="27"/>
      <c r="AG96" s="27"/>
      <c r="AH96" s="27"/>
      <c r="AI96" s="27"/>
      <c r="AV96" s="31"/>
    </row>
    <row r="97" spans="23:48" x14ac:dyDescent="0.3">
      <c r="W97" s="27"/>
      <c r="Y97" s="27"/>
      <c r="AF97" s="27"/>
      <c r="AG97" s="27"/>
      <c r="AH97" s="27"/>
      <c r="AI97" s="27"/>
      <c r="AV97" s="31"/>
    </row>
    <row r="98" spans="23:48" x14ac:dyDescent="0.3">
      <c r="W98" s="27"/>
      <c r="Y98" s="27"/>
      <c r="AF98" s="27"/>
      <c r="AG98" s="27"/>
      <c r="AH98" s="27"/>
      <c r="AI98" s="27"/>
      <c r="AV98" s="31"/>
    </row>
    <row r="99" spans="23:48" x14ac:dyDescent="0.3">
      <c r="W99" s="27"/>
      <c r="Y99" s="27"/>
      <c r="AF99" s="27"/>
      <c r="AG99" s="27"/>
      <c r="AH99" s="27"/>
      <c r="AI99" s="27"/>
      <c r="AV99" s="31"/>
    </row>
    <row r="100" spans="23:48" x14ac:dyDescent="0.3">
      <c r="W100" s="27"/>
      <c r="Y100" s="27"/>
      <c r="AF100" s="27"/>
      <c r="AG100" s="27"/>
      <c r="AH100" s="27"/>
      <c r="AI100" s="27"/>
      <c r="AV100" s="31"/>
    </row>
    <row r="101" spans="23:48" x14ac:dyDescent="0.3">
      <c r="W101" s="27"/>
      <c r="Y101" s="27"/>
      <c r="AF101" s="27"/>
      <c r="AG101" s="27"/>
      <c r="AH101" s="27"/>
      <c r="AI101" s="27"/>
      <c r="AV101" s="31"/>
    </row>
    <row r="102" spans="23:48" x14ac:dyDescent="0.3">
      <c r="W102" s="27"/>
      <c r="Y102" s="27"/>
      <c r="AF102" s="27"/>
      <c r="AG102" s="27"/>
      <c r="AH102" s="27"/>
      <c r="AI102" s="27"/>
      <c r="AV102" s="31"/>
    </row>
    <row r="103" spans="23:48" x14ac:dyDescent="0.3">
      <c r="W103" s="27"/>
      <c r="Y103" s="27"/>
      <c r="AF103" s="27"/>
      <c r="AG103" s="27"/>
      <c r="AH103" s="27"/>
      <c r="AI103" s="27"/>
      <c r="AV103" s="31"/>
    </row>
    <row r="104" spans="23:48" x14ac:dyDescent="0.3">
      <c r="W104" s="27"/>
      <c r="Y104" s="27"/>
      <c r="AF104" s="27"/>
      <c r="AG104" s="27"/>
      <c r="AH104" s="27"/>
      <c r="AI104" s="27"/>
      <c r="AV104" s="31"/>
    </row>
    <row r="105" spans="23:48" x14ac:dyDescent="0.3">
      <c r="W105" s="27"/>
      <c r="Y105" s="27"/>
      <c r="AF105" s="27"/>
      <c r="AG105" s="27"/>
      <c r="AH105" s="27"/>
      <c r="AI105" s="27"/>
      <c r="AV105" s="31"/>
    </row>
    <row r="106" spans="23:48" x14ac:dyDescent="0.3">
      <c r="W106" s="27"/>
      <c r="Y106" s="27"/>
      <c r="AF106" s="27"/>
      <c r="AG106" s="27"/>
      <c r="AH106" s="27"/>
      <c r="AI106" s="27"/>
      <c r="AV106" s="31"/>
    </row>
    <row r="107" spans="23:48" x14ac:dyDescent="0.3">
      <c r="W107" s="27"/>
      <c r="Y107" s="27"/>
      <c r="AF107" s="27"/>
      <c r="AG107" s="27"/>
      <c r="AH107" s="27"/>
      <c r="AI107" s="27"/>
      <c r="AV107" s="31"/>
    </row>
    <row r="108" spans="23:48" x14ac:dyDescent="0.3">
      <c r="W108" s="27"/>
      <c r="Y108" s="27"/>
      <c r="AF108" s="27"/>
      <c r="AG108" s="27"/>
      <c r="AH108" s="27"/>
      <c r="AI108" s="27"/>
      <c r="AV108" s="31"/>
    </row>
    <row r="109" spans="23:48" x14ac:dyDescent="0.3">
      <c r="W109" s="27"/>
      <c r="Y109" s="27"/>
      <c r="AF109" s="27"/>
      <c r="AG109" s="27"/>
      <c r="AH109" s="27"/>
      <c r="AI109" s="27"/>
      <c r="AV109" s="31"/>
    </row>
    <row r="110" spans="23:48" x14ac:dyDescent="0.3">
      <c r="W110" s="27"/>
      <c r="Y110" s="27"/>
      <c r="AF110" s="27"/>
      <c r="AG110" s="27"/>
      <c r="AH110" s="27"/>
      <c r="AI110" s="27"/>
      <c r="AV110" s="31"/>
    </row>
    <row r="111" spans="23:48" x14ac:dyDescent="0.3">
      <c r="W111" s="27"/>
      <c r="Y111" s="27"/>
      <c r="AF111" s="27"/>
      <c r="AG111" s="27"/>
      <c r="AH111" s="27"/>
      <c r="AI111" s="27"/>
      <c r="AV111" s="31"/>
    </row>
    <row r="112" spans="23:48" x14ac:dyDescent="0.3">
      <c r="W112" s="27"/>
      <c r="Y112" s="27"/>
      <c r="AF112" s="27"/>
      <c r="AG112" s="27"/>
      <c r="AH112" s="27"/>
      <c r="AI112" s="27"/>
      <c r="AV112" s="31"/>
    </row>
    <row r="113" spans="23:48" x14ac:dyDescent="0.3">
      <c r="W113" s="27"/>
      <c r="Y113" s="27"/>
      <c r="AF113" s="27"/>
      <c r="AG113" s="27"/>
      <c r="AH113" s="27"/>
      <c r="AI113" s="27"/>
      <c r="AV113" s="31"/>
    </row>
    <row r="114" spans="23:48" x14ac:dyDescent="0.3">
      <c r="W114" s="27"/>
      <c r="Y114" s="27"/>
      <c r="AF114" s="27"/>
      <c r="AG114" s="27"/>
      <c r="AH114" s="27"/>
      <c r="AI114" s="27"/>
      <c r="AV114" s="31"/>
    </row>
    <row r="115" spans="23:48" x14ac:dyDescent="0.3">
      <c r="W115" s="27"/>
      <c r="Y115" s="27"/>
      <c r="AF115" s="27"/>
      <c r="AG115" s="27"/>
      <c r="AH115" s="27"/>
      <c r="AI115" s="27"/>
      <c r="AV115" s="31"/>
    </row>
    <row r="116" spans="23:48" x14ac:dyDescent="0.3">
      <c r="W116" s="27"/>
      <c r="Y116" s="27"/>
      <c r="AF116" s="27"/>
      <c r="AG116" s="27"/>
      <c r="AH116" s="27"/>
      <c r="AI116" s="27"/>
      <c r="AV116" s="31"/>
    </row>
    <row r="117" spans="23:48" x14ac:dyDescent="0.3">
      <c r="W117" s="27"/>
      <c r="Y117" s="27"/>
      <c r="AF117" s="27"/>
      <c r="AG117" s="27"/>
      <c r="AH117" s="27"/>
      <c r="AI117" s="27"/>
      <c r="AV117" s="31"/>
    </row>
    <row r="118" spans="23:48" x14ac:dyDescent="0.3">
      <c r="W118" s="27"/>
      <c r="Y118" s="27"/>
      <c r="AF118" s="27"/>
      <c r="AG118" s="27"/>
      <c r="AH118" s="27"/>
      <c r="AI118" s="27"/>
      <c r="AV118" s="31"/>
    </row>
    <row r="119" spans="23:48" x14ac:dyDescent="0.3">
      <c r="W119" s="27"/>
      <c r="Y119" s="27"/>
      <c r="AF119" s="27"/>
      <c r="AG119" s="27"/>
      <c r="AH119" s="27"/>
      <c r="AI119" s="27"/>
      <c r="AV119" s="31"/>
    </row>
    <row r="120" spans="23:48" x14ac:dyDescent="0.3">
      <c r="W120" s="27"/>
      <c r="Y120" s="27"/>
      <c r="AF120" s="27"/>
      <c r="AG120" s="27"/>
      <c r="AH120" s="27"/>
      <c r="AI120" s="27"/>
      <c r="AV120" s="31"/>
    </row>
    <row r="121" spans="23:48" x14ac:dyDescent="0.3">
      <c r="W121" s="27"/>
      <c r="Y121" s="27"/>
      <c r="AF121" s="27"/>
      <c r="AG121" s="27"/>
      <c r="AH121" s="27"/>
      <c r="AI121" s="27"/>
      <c r="AV121" s="31"/>
    </row>
    <row r="122" spans="23:48" x14ac:dyDescent="0.3">
      <c r="W122" s="27"/>
      <c r="Y122" s="27"/>
      <c r="AF122" s="27"/>
      <c r="AG122" s="27"/>
      <c r="AH122" s="27"/>
      <c r="AI122" s="27"/>
      <c r="AV122" s="31"/>
    </row>
    <row r="123" spans="23:48" x14ac:dyDescent="0.3">
      <c r="W123" s="27"/>
      <c r="Y123" s="27"/>
      <c r="AF123" s="27"/>
      <c r="AG123" s="27"/>
      <c r="AH123" s="27"/>
      <c r="AI123" s="27"/>
      <c r="AV123" s="31"/>
    </row>
    <row r="124" spans="23:48" x14ac:dyDescent="0.3">
      <c r="W124" s="27"/>
      <c r="Y124" s="27"/>
      <c r="AF124" s="27"/>
      <c r="AG124" s="27"/>
      <c r="AH124" s="27"/>
      <c r="AI124" s="27"/>
      <c r="AV124" s="31"/>
    </row>
    <row r="125" spans="23:48" x14ac:dyDescent="0.3">
      <c r="W125" s="27"/>
      <c r="Y125" s="27"/>
      <c r="AF125" s="27"/>
      <c r="AG125" s="27"/>
      <c r="AH125" s="27"/>
      <c r="AI125" s="27"/>
      <c r="AV125" s="31"/>
    </row>
    <row r="126" spans="23:48" x14ac:dyDescent="0.3">
      <c r="W126" s="27"/>
      <c r="Y126" s="27"/>
      <c r="AF126" s="27"/>
      <c r="AG126" s="27"/>
      <c r="AH126" s="27"/>
      <c r="AI126" s="27"/>
      <c r="AV126" s="31"/>
    </row>
    <row r="127" spans="23:48" x14ac:dyDescent="0.3">
      <c r="W127" s="27"/>
      <c r="Y127" s="27"/>
      <c r="AF127" s="27"/>
      <c r="AG127" s="27"/>
      <c r="AH127" s="27"/>
      <c r="AI127" s="27"/>
      <c r="AV127" s="31"/>
    </row>
    <row r="128" spans="23:48" x14ac:dyDescent="0.3">
      <c r="W128" s="27"/>
      <c r="Y128" s="27"/>
      <c r="AF128" s="27"/>
      <c r="AG128" s="27"/>
      <c r="AH128" s="27"/>
      <c r="AI128" s="27"/>
      <c r="AV128" s="31"/>
    </row>
    <row r="129" spans="23:48" x14ac:dyDescent="0.3">
      <c r="W129" s="27"/>
      <c r="Y129" s="27"/>
      <c r="AF129" s="27"/>
      <c r="AG129" s="27"/>
      <c r="AH129" s="27"/>
      <c r="AI129" s="27"/>
      <c r="AV129" s="31"/>
    </row>
    <row r="130" spans="23:48" x14ac:dyDescent="0.3">
      <c r="W130" s="27"/>
      <c r="Y130" s="27"/>
      <c r="AF130" s="27"/>
      <c r="AG130" s="27"/>
      <c r="AH130" s="27"/>
      <c r="AI130" s="27"/>
      <c r="AV130" s="31"/>
    </row>
    <row r="131" spans="23:48" x14ac:dyDescent="0.3">
      <c r="W131" s="27"/>
      <c r="Y131" s="27"/>
      <c r="AF131" s="27"/>
      <c r="AG131" s="27"/>
      <c r="AH131" s="27"/>
      <c r="AI131" s="27"/>
      <c r="AV131" s="31"/>
    </row>
    <row r="132" spans="23:48" x14ac:dyDescent="0.3">
      <c r="W132" s="27"/>
      <c r="Y132" s="27"/>
      <c r="AF132" s="27"/>
      <c r="AG132" s="27"/>
      <c r="AH132" s="27"/>
      <c r="AI132" s="27"/>
      <c r="AV132" s="31"/>
    </row>
    <row r="133" spans="23:48" x14ac:dyDescent="0.3">
      <c r="W133" s="27"/>
      <c r="Y133" s="27"/>
      <c r="AF133" s="27"/>
      <c r="AG133" s="27"/>
      <c r="AH133" s="27"/>
      <c r="AI133" s="27"/>
      <c r="AV133" s="31"/>
    </row>
    <row r="134" spans="23:48" x14ac:dyDescent="0.3">
      <c r="W134" s="27"/>
      <c r="Y134" s="27"/>
      <c r="AF134" s="27"/>
      <c r="AG134" s="27"/>
      <c r="AH134" s="27"/>
      <c r="AI134" s="27"/>
      <c r="AV134" s="31"/>
    </row>
    <row r="135" spans="23:48" x14ac:dyDescent="0.3">
      <c r="W135" s="27"/>
      <c r="Y135" s="27"/>
      <c r="AF135" s="27"/>
      <c r="AG135" s="27"/>
      <c r="AH135" s="27"/>
      <c r="AI135" s="27"/>
      <c r="AV135" s="31"/>
    </row>
    <row r="136" spans="23:48" x14ac:dyDescent="0.3">
      <c r="W136" s="27"/>
      <c r="Y136" s="27"/>
      <c r="AF136" s="27"/>
      <c r="AG136" s="27"/>
      <c r="AH136" s="27"/>
      <c r="AI136" s="27"/>
      <c r="AV136" s="31"/>
    </row>
    <row r="137" spans="23:48" x14ac:dyDescent="0.3">
      <c r="W137" s="27"/>
      <c r="Y137" s="27"/>
      <c r="AF137" s="27"/>
      <c r="AG137" s="27"/>
      <c r="AH137" s="27"/>
      <c r="AI137" s="27"/>
      <c r="AV137" s="31"/>
    </row>
    <row r="138" spans="23:48" x14ac:dyDescent="0.3">
      <c r="W138" s="27"/>
      <c r="Y138" s="27"/>
      <c r="AF138" s="27"/>
      <c r="AG138" s="27"/>
      <c r="AH138" s="27"/>
      <c r="AI138" s="27"/>
      <c r="AV138" s="31"/>
    </row>
    <row r="139" spans="23:48" x14ac:dyDescent="0.3">
      <c r="W139" s="27"/>
      <c r="Y139" s="27"/>
      <c r="AF139" s="27"/>
      <c r="AG139" s="27"/>
      <c r="AH139" s="27"/>
      <c r="AI139" s="27"/>
      <c r="AV139" s="31"/>
    </row>
    <row r="140" spans="23:48" x14ac:dyDescent="0.3">
      <c r="W140" s="27"/>
      <c r="Y140" s="27"/>
      <c r="AF140" s="27"/>
      <c r="AG140" s="27"/>
      <c r="AH140" s="27"/>
      <c r="AI140" s="27"/>
      <c r="AV140" s="31"/>
    </row>
    <row r="141" spans="23:48" x14ac:dyDescent="0.3">
      <c r="W141" s="27"/>
      <c r="Y141" s="27"/>
      <c r="AF141" s="27"/>
      <c r="AG141" s="27"/>
      <c r="AH141" s="27"/>
      <c r="AI141" s="27"/>
      <c r="AV141" s="31"/>
    </row>
    <row r="142" spans="23:48" x14ac:dyDescent="0.3">
      <c r="W142" s="27"/>
      <c r="Y142" s="27"/>
      <c r="AF142" s="27"/>
      <c r="AG142" s="27"/>
      <c r="AH142" s="27"/>
      <c r="AI142" s="27"/>
      <c r="AV142" s="31"/>
    </row>
    <row r="143" spans="23:48" x14ac:dyDescent="0.3">
      <c r="W143" s="27"/>
      <c r="Y143" s="27"/>
      <c r="AF143" s="27"/>
      <c r="AG143" s="27"/>
      <c r="AH143" s="27"/>
      <c r="AI143" s="27"/>
      <c r="AV143" s="31"/>
    </row>
    <row r="144" spans="23:48" x14ac:dyDescent="0.3">
      <c r="W144" s="27"/>
      <c r="Y144" s="27"/>
      <c r="AF144" s="27"/>
      <c r="AG144" s="27"/>
      <c r="AH144" s="27"/>
      <c r="AI144" s="27"/>
      <c r="AV144" s="31"/>
    </row>
    <row r="145" spans="23:48" x14ac:dyDescent="0.3">
      <c r="W145" s="27"/>
      <c r="Y145" s="27"/>
      <c r="AF145" s="27"/>
      <c r="AG145" s="27"/>
      <c r="AH145" s="27"/>
      <c r="AI145" s="27"/>
      <c r="AV145" s="31"/>
    </row>
    <row r="146" spans="23:48" x14ac:dyDescent="0.3">
      <c r="W146" s="27"/>
      <c r="Y146" s="27"/>
      <c r="AF146" s="27"/>
      <c r="AG146" s="27"/>
      <c r="AH146" s="27"/>
      <c r="AI146" s="27"/>
      <c r="AV146" s="31"/>
    </row>
    <row r="147" spans="23:48" x14ac:dyDescent="0.3">
      <c r="W147" s="27"/>
      <c r="Y147" s="27"/>
      <c r="AF147" s="27"/>
      <c r="AG147" s="27"/>
      <c r="AH147" s="27"/>
      <c r="AI147" s="27"/>
      <c r="AV147" s="31"/>
    </row>
    <row r="148" spans="23:48" x14ac:dyDescent="0.3">
      <c r="W148" s="27"/>
      <c r="Y148" s="27"/>
      <c r="AF148" s="27"/>
      <c r="AG148" s="27"/>
      <c r="AH148" s="27"/>
      <c r="AI148" s="27"/>
      <c r="AV148" s="31"/>
    </row>
    <row r="149" spans="23:48" x14ac:dyDescent="0.3">
      <c r="W149" s="27"/>
      <c r="Y149" s="27"/>
      <c r="AF149" s="27"/>
      <c r="AG149" s="27"/>
      <c r="AH149" s="27"/>
      <c r="AI149" s="27"/>
      <c r="AV149" s="31"/>
    </row>
    <row r="150" spans="23:48" x14ac:dyDescent="0.3">
      <c r="W150" s="27"/>
      <c r="Y150" s="27"/>
      <c r="AF150" s="27"/>
      <c r="AG150" s="27"/>
      <c r="AH150" s="27"/>
      <c r="AI150" s="27"/>
      <c r="AV150" s="31"/>
    </row>
    <row r="151" spans="23:48" x14ac:dyDescent="0.3">
      <c r="W151" s="27"/>
      <c r="Y151" s="27"/>
      <c r="AF151" s="27"/>
      <c r="AG151" s="27"/>
      <c r="AH151" s="27"/>
      <c r="AI151" s="27"/>
      <c r="AV151" s="31"/>
    </row>
    <row r="152" spans="23:48" x14ac:dyDescent="0.3">
      <c r="W152" s="27"/>
      <c r="Y152" s="27"/>
      <c r="AF152" s="27"/>
      <c r="AG152" s="27"/>
      <c r="AH152" s="27"/>
      <c r="AI152" s="27"/>
      <c r="AV152" s="31"/>
    </row>
    <row r="153" spans="23:48" x14ac:dyDescent="0.3">
      <c r="W153" s="27"/>
      <c r="Y153" s="27"/>
      <c r="AF153" s="27"/>
      <c r="AG153" s="27"/>
      <c r="AH153" s="27"/>
      <c r="AI153" s="27"/>
      <c r="AV153" s="31"/>
    </row>
    <row r="154" spans="23:48" x14ac:dyDescent="0.3">
      <c r="W154" s="27"/>
      <c r="Y154" s="27"/>
      <c r="AF154" s="27"/>
      <c r="AG154" s="27"/>
      <c r="AH154" s="27"/>
      <c r="AI154" s="27"/>
      <c r="AV154" s="31"/>
    </row>
    <row r="155" spans="23:48" x14ac:dyDescent="0.3">
      <c r="W155" s="27"/>
      <c r="Y155" s="27"/>
      <c r="AF155" s="27"/>
      <c r="AG155" s="27"/>
      <c r="AH155" s="27"/>
      <c r="AI155" s="27"/>
      <c r="AV155" s="31"/>
    </row>
    <row r="156" spans="23:48" x14ac:dyDescent="0.3">
      <c r="W156" s="27"/>
      <c r="Y156" s="27"/>
      <c r="AF156" s="27"/>
      <c r="AG156" s="27"/>
      <c r="AH156" s="27"/>
      <c r="AI156" s="27"/>
      <c r="AV156" s="31"/>
    </row>
    <row r="157" spans="23:48" x14ac:dyDescent="0.3">
      <c r="W157" s="27"/>
      <c r="Y157" s="27"/>
      <c r="AF157" s="27"/>
      <c r="AG157" s="27"/>
      <c r="AH157" s="27"/>
      <c r="AI157" s="27"/>
      <c r="AV157" s="31"/>
    </row>
    <row r="158" spans="23:48" x14ac:dyDescent="0.3">
      <c r="W158" s="27"/>
      <c r="Y158" s="27"/>
      <c r="AF158" s="27"/>
      <c r="AG158" s="27"/>
      <c r="AH158" s="27"/>
      <c r="AI158" s="27"/>
      <c r="AV158" s="31"/>
    </row>
    <row r="159" spans="23:48" x14ac:dyDescent="0.3">
      <c r="W159" s="27"/>
      <c r="Y159" s="27"/>
      <c r="AF159" s="27"/>
      <c r="AG159" s="27"/>
      <c r="AH159" s="27"/>
      <c r="AI159" s="27"/>
      <c r="AV159" s="31"/>
    </row>
    <row r="160" spans="23:48" x14ac:dyDescent="0.3">
      <c r="W160" s="27"/>
      <c r="Y160" s="27"/>
      <c r="AF160" s="27"/>
      <c r="AG160" s="27"/>
      <c r="AH160" s="27"/>
      <c r="AI160" s="27"/>
      <c r="AV160" s="31"/>
    </row>
    <row r="161" spans="23:48" x14ac:dyDescent="0.3">
      <c r="W161" s="27"/>
      <c r="Y161" s="27"/>
      <c r="AF161" s="27"/>
      <c r="AG161" s="27"/>
      <c r="AH161" s="27"/>
      <c r="AI161" s="27"/>
      <c r="AV161" s="31"/>
    </row>
    <row r="162" spans="23:48" x14ac:dyDescent="0.3">
      <c r="W162" s="27"/>
      <c r="Y162" s="27"/>
      <c r="AF162" s="27"/>
      <c r="AG162" s="27"/>
      <c r="AH162" s="27"/>
      <c r="AI162" s="27"/>
      <c r="AV162" s="31"/>
    </row>
    <row r="163" spans="23:48" x14ac:dyDescent="0.3">
      <c r="W163" s="27"/>
      <c r="Y163" s="27"/>
      <c r="AF163" s="27"/>
      <c r="AG163" s="27"/>
      <c r="AH163" s="27"/>
      <c r="AI163" s="27"/>
      <c r="AV163" s="31"/>
    </row>
    <row r="164" spans="23:48" x14ac:dyDescent="0.3">
      <c r="W164" s="27"/>
      <c r="Y164" s="27"/>
      <c r="AF164" s="27"/>
      <c r="AG164" s="27"/>
      <c r="AH164" s="27"/>
      <c r="AI164" s="27"/>
      <c r="AV164" s="31"/>
    </row>
    <row r="165" spans="23:48" x14ac:dyDescent="0.3">
      <c r="W165" s="27"/>
      <c r="Y165" s="27"/>
      <c r="AF165" s="27"/>
      <c r="AG165" s="27"/>
      <c r="AH165" s="27"/>
      <c r="AI165" s="27"/>
      <c r="AV165" s="31"/>
    </row>
    <row r="166" spans="23:48" x14ac:dyDescent="0.3">
      <c r="W166" s="27"/>
      <c r="Y166" s="27"/>
      <c r="AF166" s="27"/>
      <c r="AG166" s="27"/>
      <c r="AH166" s="27"/>
      <c r="AI166" s="27"/>
      <c r="AV166" s="31"/>
    </row>
    <row r="167" spans="23:48" x14ac:dyDescent="0.3">
      <c r="W167" s="27"/>
      <c r="Y167" s="27"/>
      <c r="AF167" s="27"/>
      <c r="AG167" s="27"/>
      <c r="AH167" s="27"/>
      <c r="AI167" s="27"/>
      <c r="AV167" s="31"/>
    </row>
    <row r="168" spans="23:48" x14ac:dyDescent="0.3">
      <c r="W168" s="27"/>
      <c r="Y168" s="27"/>
      <c r="AF168" s="27"/>
      <c r="AG168" s="27"/>
      <c r="AH168" s="27"/>
      <c r="AI168" s="27"/>
      <c r="AV168" s="31"/>
    </row>
    <row r="169" spans="23:48" x14ac:dyDescent="0.3">
      <c r="W169" s="27"/>
      <c r="Y169" s="27"/>
      <c r="AF169" s="27"/>
      <c r="AG169" s="27"/>
      <c r="AH169" s="27"/>
      <c r="AI169" s="27"/>
      <c r="AV169" s="31"/>
    </row>
    <row r="170" spans="23:48" x14ac:dyDescent="0.3">
      <c r="W170" s="27"/>
      <c r="Y170" s="27"/>
      <c r="AF170" s="27"/>
      <c r="AG170" s="27"/>
      <c r="AH170" s="27"/>
      <c r="AI170" s="27"/>
      <c r="AV170" s="31"/>
    </row>
    <row r="171" spans="23:48" x14ac:dyDescent="0.3">
      <c r="W171" s="27"/>
      <c r="Y171" s="27"/>
      <c r="AF171" s="27"/>
      <c r="AG171" s="27"/>
      <c r="AH171" s="27"/>
      <c r="AI171" s="27"/>
      <c r="AV171" s="31"/>
    </row>
    <row r="172" spans="23:48" x14ac:dyDescent="0.3">
      <c r="W172" s="27"/>
      <c r="Y172" s="27"/>
      <c r="AF172" s="27"/>
      <c r="AG172" s="27"/>
      <c r="AH172" s="27"/>
      <c r="AI172" s="27"/>
      <c r="AV172" s="31"/>
    </row>
    <row r="173" spans="23:48" x14ac:dyDescent="0.3">
      <c r="W173" s="27"/>
      <c r="Y173" s="27"/>
      <c r="AF173" s="27"/>
      <c r="AG173" s="27"/>
      <c r="AH173" s="27"/>
      <c r="AI173" s="27"/>
      <c r="AV173" s="31"/>
    </row>
    <row r="174" spans="23:48" x14ac:dyDescent="0.3">
      <c r="W174" s="27"/>
      <c r="Y174" s="27"/>
      <c r="AF174" s="27"/>
      <c r="AG174" s="27"/>
      <c r="AH174" s="27"/>
      <c r="AI174" s="27"/>
      <c r="AV174" s="31"/>
    </row>
    <row r="175" spans="23:48" x14ac:dyDescent="0.3">
      <c r="W175" s="27"/>
      <c r="Y175" s="27"/>
      <c r="AF175" s="27"/>
      <c r="AG175" s="27"/>
      <c r="AH175" s="27"/>
      <c r="AI175" s="27"/>
      <c r="AV175" s="31"/>
    </row>
    <row r="176" spans="23:48" x14ac:dyDescent="0.3">
      <c r="W176" s="27"/>
      <c r="Y176" s="27"/>
      <c r="AF176" s="27"/>
      <c r="AG176" s="27"/>
      <c r="AH176" s="27"/>
      <c r="AI176" s="27"/>
      <c r="AV176" s="31"/>
    </row>
    <row r="177" spans="23:48" x14ac:dyDescent="0.3">
      <c r="W177" s="27"/>
      <c r="Y177" s="27"/>
      <c r="AF177" s="27"/>
      <c r="AG177" s="27"/>
      <c r="AH177" s="27"/>
      <c r="AI177" s="27"/>
      <c r="AV177" s="31"/>
    </row>
    <row r="178" spans="23:48" x14ac:dyDescent="0.3">
      <c r="W178" s="27"/>
      <c r="Y178" s="27"/>
      <c r="AF178" s="27"/>
      <c r="AG178" s="27"/>
      <c r="AH178" s="27"/>
      <c r="AI178" s="27"/>
      <c r="AV178" s="31"/>
    </row>
    <row r="179" spans="23:48" x14ac:dyDescent="0.3">
      <c r="W179" s="27"/>
      <c r="Y179" s="27"/>
      <c r="AF179" s="27"/>
      <c r="AG179" s="27"/>
      <c r="AH179" s="27"/>
      <c r="AI179" s="27"/>
      <c r="AV179" s="31"/>
    </row>
    <row r="180" spans="23:48" x14ac:dyDescent="0.3">
      <c r="W180" s="27"/>
      <c r="Y180" s="27"/>
      <c r="AF180" s="27"/>
      <c r="AG180" s="27"/>
      <c r="AH180" s="27"/>
      <c r="AI180" s="27"/>
      <c r="AV180" s="31"/>
    </row>
    <row r="181" spans="23:48" x14ac:dyDescent="0.3">
      <c r="W181" s="27"/>
      <c r="Y181" s="27"/>
      <c r="AF181" s="27"/>
      <c r="AG181" s="27"/>
      <c r="AH181" s="27"/>
      <c r="AI181" s="27"/>
      <c r="AV181" s="31"/>
    </row>
    <row r="182" spans="23:48" x14ac:dyDescent="0.3">
      <c r="W182" s="27"/>
      <c r="Y182" s="27"/>
      <c r="AF182" s="27"/>
      <c r="AG182" s="27"/>
      <c r="AH182" s="27"/>
      <c r="AI182" s="27"/>
      <c r="AV182" s="31"/>
    </row>
    <row r="183" spans="23:48" x14ac:dyDescent="0.3">
      <c r="W183" s="27"/>
      <c r="Y183" s="27"/>
      <c r="AF183" s="27"/>
      <c r="AG183" s="27"/>
      <c r="AH183" s="27"/>
      <c r="AI183" s="27"/>
      <c r="AV183" s="31"/>
    </row>
    <row r="184" spans="23:48" x14ac:dyDescent="0.3">
      <c r="W184" s="27"/>
      <c r="Y184" s="27"/>
      <c r="AF184" s="27"/>
      <c r="AG184" s="27"/>
      <c r="AH184" s="27"/>
      <c r="AI184" s="27"/>
      <c r="AV184" s="31"/>
    </row>
    <row r="185" spans="23:48" x14ac:dyDescent="0.3">
      <c r="W185" s="27"/>
      <c r="Y185" s="27"/>
      <c r="AF185" s="27"/>
      <c r="AG185" s="27"/>
      <c r="AH185" s="27"/>
      <c r="AI185" s="27"/>
      <c r="AV185" s="31"/>
    </row>
    <row r="186" spans="23:48" x14ac:dyDescent="0.3">
      <c r="W186" s="27"/>
      <c r="Y186" s="27"/>
      <c r="AF186" s="27"/>
      <c r="AG186" s="27"/>
      <c r="AH186" s="27"/>
      <c r="AI186" s="27"/>
      <c r="AV186" s="31"/>
    </row>
    <row r="187" spans="23:48" x14ac:dyDescent="0.3">
      <c r="W187" s="27"/>
      <c r="Y187" s="27"/>
      <c r="AF187" s="27"/>
      <c r="AG187" s="27"/>
      <c r="AH187" s="27"/>
      <c r="AI187" s="27"/>
      <c r="AV187" s="31"/>
    </row>
    <row r="188" spans="23:48" x14ac:dyDescent="0.3">
      <c r="W188" s="27"/>
      <c r="Y188" s="27"/>
      <c r="AF188" s="27"/>
      <c r="AG188" s="27"/>
      <c r="AH188" s="27"/>
      <c r="AI188" s="27"/>
      <c r="AV188" s="31"/>
    </row>
    <row r="189" spans="23:48" x14ac:dyDescent="0.3">
      <c r="W189" s="27"/>
      <c r="Y189" s="27"/>
      <c r="AF189" s="27"/>
      <c r="AG189" s="27"/>
      <c r="AH189" s="27"/>
      <c r="AI189" s="27"/>
      <c r="AV189" s="31"/>
    </row>
    <row r="190" spans="23:48" x14ac:dyDescent="0.3">
      <c r="W190" s="27"/>
      <c r="Y190" s="27"/>
      <c r="AF190" s="27"/>
      <c r="AG190" s="27"/>
      <c r="AH190" s="27"/>
      <c r="AI190" s="27"/>
      <c r="AV190" s="31"/>
    </row>
    <row r="191" spans="23:48" x14ac:dyDescent="0.3">
      <c r="W191" s="27"/>
      <c r="Y191" s="27"/>
      <c r="AF191" s="27"/>
      <c r="AG191" s="27"/>
      <c r="AH191" s="27"/>
      <c r="AI191" s="27"/>
      <c r="AV191" s="31"/>
    </row>
    <row r="192" spans="23:48" x14ac:dyDescent="0.3">
      <c r="W192" s="27"/>
      <c r="Y192" s="27"/>
      <c r="AF192" s="27"/>
      <c r="AG192" s="27"/>
      <c r="AH192" s="27"/>
      <c r="AI192" s="27"/>
      <c r="AV192" s="31"/>
    </row>
    <row r="193" spans="23:48" x14ac:dyDescent="0.3">
      <c r="W193" s="27"/>
      <c r="Y193" s="27"/>
      <c r="AF193" s="27"/>
      <c r="AG193" s="27"/>
      <c r="AH193" s="27"/>
      <c r="AI193" s="27"/>
      <c r="AV193" s="31"/>
    </row>
    <row r="194" spans="23:48" x14ac:dyDescent="0.3">
      <c r="W194" s="27"/>
      <c r="Y194" s="27"/>
      <c r="AF194" s="27"/>
      <c r="AG194" s="27"/>
      <c r="AH194" s="27"/>
      <c r="AI194" s="27"/>
      <c r="AV194" s="31"/>
    </row>
    <row r="195" spans="23:48" x14ac:dyDescent="0.3">
      <c r="W195" s="27"/>
      <c r="Y195" s="27"/>
      <c r="AF195" s="27"/>
      <c r="AG195" s="27"/>
      <c r="AH195" s="27"/>
      <c r="AI195" s="27"/>
      <c r="AV195" s="31"/>
    </row>
    <row r="196" spans="23:48" x14ac:dyDescent="0.3">
      <c r="W196" s="27"/>
      <c r="Y196" s="27"/>
      <c r="AF196" s="27"/>
      <c r="AG196" s="27"/>
      <c r="AH196" s="27"/>
      <c r="AI196" s="27"/>
      <c r="AV196" s="31"/>
    </row>
    <row r="197" spans="23:48" x14ac:dyDescent="0.3">
      <c r="W197" s="27"/>
      <c r="Y197" s="27"/>
      <c r="AF197" s="27"/>
      <c r="AG197" s="27"/>
      <c r="AH197" s="27"/>
      <c r="AI197" s="27"/>
      <c r="AV197" s="31"/>
    </row>
    <row r="198" spans="23:48" x14ac:dyDescent="0.3">
      <c r="W198" s="27"/>
      <c r="Y198" s="27"/>
      <c r="AF198" s="27"/>
      <c r="AG198" s="27"/>
      <c r="AH198" s="27"/>
      <c r="AI198" s="27"/>
      <c r="AV198" s="31"/>
    </row>
    <row r="199" spans="23:48" x14ac:dyDescent="0.3">
      <c r="W199" s="27"/>
      <c r="Y199" s="27"/>
      <c r="AF199" s="27"/>
      <c r="AG199" s="27"/>
      <c r="AH199" s="27"/>
      <c r="AI199" s="27"/>
      <c r="AV199" s="31"/>
    </row>
    <row r="200" spans="23:48" x14ac:dyDescent="0.3">
      <c r="W200" s="27"/>
      <c r="Y200" s="27"/>
      <c r="AF200" s="27"/>
      <c r="AG200" s="27"/>
      <c r="AH200" s="27"/>
      <c r="AI200" s="27"/>
      <c r="AV200" s="31"/>
    </row>
    <row r="201" spans="23:48" x14ac:dyDescent="0.3">
      <c r="W201" s="27"/>
      <c r="Y201" s="27"/>
      <c r="AF201" s="27"/>
      <c r="AG201" s="27"/>
      <c r="AH201" s="27"/>
      <c r="AI201" s="27"/>
      <c r="AV201" s="31"/>
    </row>
    <row r="202" spans="23:48" x14ac:dyDescent="0.3">
      <c r="W202" s="27"/>
      <c r="Y202" s="27"/>
      <c r="AF202" s="27"/>
      <c r="AG202" s="27"/>
      <c r="AH202" s="27"/>
      <c r="AI202" s="27"/>
      <c r="AV202" s="31"/>
    </row>
    <row r="203" spans="23:48" x14ac:dyDescent="0.3">
      <c r="W203" s="27"/>
      <c r="Y203" s="27"/>
      <c r="AF203" s="27"/>
      <c r="AG203" s="27"/>
      <c r="AH203" s="27"/>
      <c r="AI203" s="27"/>
      <c r="AV203" s="31"/>
    </row>
    <row r="204" spans="23:48" x14ac:dyDescent="0.3">
      <c r="W204" s="27"/>
      <c r="Y204" s="27"/>
      <c r="AF204" s="27"/>
      <c r="AG204" s="27"/>
      <c r="AH204" s="27"/>
      <c r="AI204" s="27"/>
      <c r="AV204" s="31"/>
    </row>
    <row r="205" spans="23:48" x14ac:dyDescent="0.3">
      <c r="W205" s="27"/>
      <c r="Y205" s="27"/>
      <c r="AF205" s="27"/>
      <c r="AG205" s="27"/>
      <c r="AH205" s="27"/>
      <c r="AI205" s="27"/>
      <c r="AV205" s="31"/>
    </row>
    <row r="206" spans="23:48" x14ac:dyDescent="0.3">
      <c r="W206" s="27"/>
      <c r="Y206" s="27"/>
      <c r="AF206" s="27"/>
      <c r="AG206" s="27"/>
      <c r="AH206" s="27"/>
      <c r="AI206" s="27"/>
      <c r="AV206" s="31"/>
    </row>
    <row r="207" spans="23:48" x14ac:dyDescent="0.3">
      <c r="W207" s="27"/>
      <c r="Y207" s="27"/>
      <c r="AF207" s="27"/>
      <c r="AG207" s="27"/>
      <c r="AH207" s="27"/>
      <c r="AI207" s="27"/>
      <c r="AV207" s="31"/>
    </row>
    <row r="208" spans="23:48" x14ac:dyDescent="0.3">
      <c r="W208" s="27"/>
      <c r="Y208" s="27"/>
      <c r="AF208" s="27"/>
      <c r="AG208" s="27"/>
      <c r="AH208" s="27"/>
      <c r="AI208" s="27"/>
      <c r="AV208" s="31"/>
    </row>
    <row r="209" spans="23:48" x14ac:dyDescent="0.3">
      <c r="W209" s="27"/>
      <c r="Y209" s="27"/>
      <c r="AF209" s="27"/>
      <c r="AG209" s="27"/>
      <c r="AH209" s="27"/>
      <c r="AI209" s="27"/>
      <c r="AV209" s="31"/>
    </row>
    <row r="210" spans="23:48" x14ac:dyDescent="0.3">
      <c r="W210" s="27"/>
      <c r="Y210" s="27"/>
      <c r="AF210" s="27"/>
      <c r="AG210" s="27"/>
      <c r="AH210" s="27"/>
      <c r="AI210" s="27"/>
      <c r="AV210" s="31"/>
    </row>
    <row r="211" spans="23:48" x14ac:dyDescent="0.3">
      <c r="W211" s="27"/>
      <c r="Y211" s="27"/>
      <c r="AF211" s="27"/>
      <c r="AG211" s="27"/>
      <c r="AH211" s="27"/>
      <c r="AI211" s="27"/>
      <c r="AV211" s="31"/>
    </row>
    <row r="212" spans="23:48" x14ac:dyDescent="0.3">
      <c r="W212" s="27"/>
      <c r="Y212" s="27"/>
      <c r="AF212" s="27"/>
      <c r="AG212" s="27"/>
      <c r="AH212" s="27"/>
      <c r="AI212" s="27"/>
      <c r="AV212" s="31"/>
    </row>
    <row r="213" spans="23:48" x14ac:dyDescent="0.3">
      <c r="W213" s="27"/>
      <c r="Y213" s="27"/>
      <c r="AF213" s="27"/>
      <c r="AG213" s="27"/>
      <c r="AH213" s="27"/>
      <c r="AI213" s="27"/>
      <c r="AV213" s="31"/>
    </row>
    <row r="214" spans="23:48" x14ac:dyDescent="0.3">
      <c r="W214" s="27"/>
      <c r="Y214" s="27"/>
      <c r="AF214" s="27"/>
      <c r="AG214" s="27"/>
      <c r="AH214" s="27"/>
      <c r="AI214" s="27"/>
      <c r="AV214" s="31"/>
    </row>
    <row r="215" spans="23:48" x14ac:dyDescent="0.3">
      <c r="W215" s="27"/>
      <c r="Y215" s="27"/>
      <c r="AF215" s="27"/>
      <c r="AG215" s="27"/>
      <c r="AH215" s="27"/>
      <c r="AI215" s="27"/>
      <c r="AV215" s="31"/>
    </row>
    <row r="216" spans="23:48" x14ac:dyDescent="0.3">
      <c r="W216" s="27"/>
      <c r="Y216" s="27"/>
      <c r="AF216" s="27"/>
      <c r="AG216" s="27"/>
      <c r="AH216" s="27"/>
      <c r="AI216" s="27"/>
      <c r="AV216" s="31"/>
    </row>
    <row r="217" spans="23:48" x14ac:dyDescent="0.3">
      <c r="W217" s="27"/>
      <c r="Y217" s="27"/>
      <c r="AF217" s="27"/>
      <c r="AG217" s="27"/>
      <c r="AH217" s="27"/>
      <c r="AI217" s="27"/>
      <c r="AV217" s="31"/>
    </row>
    <row r="218" spans="23:48" x14ac:dyDescent="0.3">
      <c r="W218" s="27"/>
      <c r="Y218" s="27"/>
      <c r="AF218" s="27"/>
      <c r="AG218" s="27"/>
      <c r="AH218" s="27"/>
      <c r="AI218" s="27"/>
      <c r="AV218" s="31"/>
    </row>
    <row r="219" spans="23:48" x14ac:dyDescent="0.3">
      <c r="W219" s="27"/>
      <c r="Y219" s="27"/>
      <c r="AF219" s="27"/>
      <c r="AG219" s="27"/>
      <c r="AH219" s="27"/>
      <c r="AI219" s="27"/>
      <c r="AV219" s="31"/>
    </row>
    <row r="220" spans="23:48" x14ac:dyDescent="0.3">
      <c r="W220" s="27"/>
      <c r="Y220" s="27"/>
      <c r="AF220" s="27"/>
      <c r="AG220" s="27"/>
      <c r="AH220" s="27"/>
      <c r="AI220" s="27"/>
      <c r="AV220" s="31"/>
    </row>
    <row r="221" spans="23:48" x14ac:dyDescent="0.3">
      <c r="W221" s="27"/>
      <c r="Y221" s="27"/>
      <c r="AF221" s="27"/>
      <c r="AG221" s="27"/>
      <c r="AH221" s="27"/>
      <c r="AI221" s="27"/>
      <c r="AV221" s="31"/>
    </row>
    <row r="222" spans="23:48" x14ac:dyDescent="0.3">
      <c r="W222" s="27"/>
      <c r="Y222" s="27"/>
      <c r="AF222" s="27"/>
      <c r="AG222" s="27"/>
      <c r="AH222" s="27"/>
      <c r="AI222" s="27"/>
      <c r="AV222" s="31"/>
    </row>
    <row r="223" spans="23:48" x14ac:dyDescent="0.3">
      <c r="W223" s="27"/>
      <c r="Y223" s="27"/>
      <c r="AF223" s="27"/>
      <c r="AG223" s="27"/>
      <c r="AH223" s="27"/>
      <c r="AI223" s="27"/>
      <c r="AV223" s="31"/>
    </row>
    <row r="224" spans="23:48" x14ac:dyDescent="0.3">
      <c r="W224" s="27"/>
      <c r="Y224" s="27"/>
      <c r="AF224" s="27"/>
      <c r="AG224" s="27"/>
      <c r="AH224" s="27"/>
      <c r="AI224" s="27"/>
      <c r="AV224" s="31"/>
    </row>
    <row r="225" spans="23:48" x14ac:dyDescent="0.3">
      <c r="W225" s="27"/>
      <c r="Y225" s="27"/>
      <c r="AF225" s="27"/>
      <c r="AG225" s="27"/>
      <c r="AH225" s="27"/>
      <c r="AI225" s="27"/>
      <c r="AV225" s="31"/>
    </row>
    <row r="226" spans="23:48" x14ac:dyDescent="0.3">
      <c r="W226" s="27"/>
      <c r="Y226" s="27"/>
      <c r="AF226" s="27"/>
      <c r="AG226" s="27"/>
      <c r="AH226" s="27"/>
      <c r="AI226" s="27"/>
      <c r="AV226" s="31"/>
    </row>
    <row r="227" spans="23:48" x14ac:dyDescent="0.3">
      <c r="W227" s="27"/>
      <c r="Y227" s="27"/>
      <c r="AF227" s="27"/>
      <c r="AG227" s="27"/>
      <c r="AH227" s="27"/>
      <c r="AI227" s="27"/>
      <c r="AV227" s="31"/>
    </row>
    <row r="228" spans="23:48" x14ac:dyDescent="0.3">
      <c r="W228" s="27"/>
      <c r="Y228" s="27"/>
      <c r="AF228" s="27"/>
      <c r="AG228" s="27"/>
      <c r="AH228" s="27"/>
      <c r="AI228" s="27"/>
      <c r="AV228" s="31"/>
    </row>
    <row r="229" spans="23:48" x14ac:dyDescent="0.3">
      <c r="W229" s="27"/>
      <c r="Y229" s="27"/>
      <c r="AF229" s="27"/>
      <c r="AG229" s="27"/>
      <c r="AH229" s="27"/>
      <c r="AI229" s="27"/>
      <c r="AV229" s="31"/>
    </row>
    <row r="230" spans="23:48" x14ac:dyDescent="0.3">
      <c r="W230" s="27"/>
      <c r="Y230" s="27"/>
      <c r="AF230" s="27"/>
      <c r="AG230" s="27"/>
      <c r="AH230" s="27"/>
      <c r="AI230" s="27"/>
      <c r="AV230" s="31"/>
    </row>
    <row r="231" spans="23:48" x14ac:dyDescent="0.3">
      <c r="W231" s="27"/>
      <c r="Y231" s="27"/>
      <c r="AF231" s="27"/>
      <c r="AG231" s="27"/>
      <c r="AH231" s="27"/>
      <c r="AI231" s="27"/>
      <c r="AV231" s="31"/>
    </row>
    <row r="232" spans="23:48" x14ac:dyDescent="0.3">
      <c r="W232" s="27"/>
      <c r="Y232" s="27"/>
      <c r="AF232" s="27"/>
      <c r="AG232" s="27"/>
      <c r="AH232" s="27"/>
      <c r="AI232" s="27"/>
      <c r="AV232" s="31"/>
    </row>
    <row r="233" spans="23:48" x14ac:dyDescent="0.3">
      <c r="W233" s="27"/>
      <c r="Y233" s="27"/>
      <c r="AF233" s="27"/>
      <c r="AG233" s="27"/>
      <c r="AH233" s="27"/>
      <c r="AI233" s="27"/>
      <c r="AV233" s="31"/>
    </row>
    <row r="234" spans="23:48" x14ac:dyDescent="0.3">
      <c r="W234" s="27"/>
      <c r="Y234" s="27"/>
      <c r="AF234" s="27"/>
      <c r="AG234" s="27"/>
      <c r="AH234" s="27"/>
      <c r="AI234" s="27"/>
      <c r="AV234" s="31"/>
    </row>
    <row r="235" spans="23:48" x14ac:dyDescent="0.3">
      <c r="W235" s="27"/>
      <c r="Y235" s="27"/>
      <c r="AF235" s="27"/>
      <c r="AG235" s="27"/>
      <c r="AH235" s="27"/>
      <c r="AI235" s="27"/>
      <c r="AV235" s="31"/>
    </row>
    <row r="236" spans="23:48" x14ac:dyDescent="0.3">
      <c r="W236" s="27"/>
      <c r="Y236" s="27"/>
      <c r="AF236" s="27"/>
      <c r="AG236" s="27"/>
      <c r="AH236" s="27"/>
      <c r="AI236" s="27"/>
      <c r="AV236" s="31"/>
    </row>
    <row r="237" spans="23:48" x14ac:dyDescent="0.3">
      <c r="W237" s="27"/>
      <c r="Y237" s="27"/>
      <c r="AF237" s="27"/>
      <c r="AG237" s="27"/>
      <c r="AH237" s="27"/>
      <c r="AI237" s="27"/>
      <c r="AV237" s="31"/>
    </row>
    <row r="238" spans="23:48" x14ac:dyDescent="0.3">
      <c r="W238" s="27"/>
      <c r="Y238" s="27"/>
      <c r="AF238" s="27"/>
      <c r="AG238" s="27"/>
      <c r="AH238" s="27"/>
      <c r="AI238" s="27"/>
      <c r="AV238" s="31"/>
    </row>
    <row r="239" spans="23:48" x14ac:dyDescent="0.3">
      <c r="W239" s="27"/>
      <c r="Y239" s="27"/>
      <c r="AF239" s="27"/>
      <c r="AG239" s="27"/>
      <c r="AH239" s="27"/>
      <c r="AI239" s="27"/>
      <c r="AV239" s="31"/>
    </row>
    <row r="240" spans="23:48" x14ac:dyDescent="0.3">
      <c r="W240" s="27"/>
      <c r="Y240" s="27"/>
      <c r="AF240" s="27"/>
      <c r="AG240" s="27"/>
      <c r="AH240" s="27"/>
      <c r="AI240" s="27"/>
      <c r="AV240" s="31"/>
    </row>
    <row r="241" spans="23:48" x14ac:dyDescent="0.3">
      <c r="W241" s="27"/>
      <c r="Y241" s="27"/>
      <c r="AF241" s="27"/>
      <c r="AG241" s="27"/>
      <c r="AH241" s="27"/>
      <c r="AI241" s="27"/>
      <c r="AV241" s="31"/>
    </row>
    <row r="242" spans="23:48" x14ac:dyDescent="0.3">
      <c r="W242" s="27"/>
      <c r="Y242" s="27"/>
      <c r="AF242" s="27"/>
      <c r="AG242" s="27"/>
      <c r="AH242" s="27"/>
      <c r="AI242" s="27"/>
      <c r="AV242" s="31"/>
    </row>
    <row r="243" spans="23:48" x14ac:dyDescent="0.3">
      <c r="W243" s="27"/>
      <c r="Y243" s="27"/>
      <c r="AF243" s="27"/>
      <c r="AG243" s="27"/>
      <c r="AH243" s="27"/>
      <c r="AI243" s="27"/>
      <c r="AV243" s="31"/>
    </row>
    <row r="244" spans="23:48" x14ac:dyDescent="0.3">
      <c r="W244" s="27"/>
      <c r="Y244" s="27"/>
      <c r="AF244" s="27"/>
      <c r="AG244" s="27"/>
      <c r="AH244" s="27"/>
      <c r="AI244" s="27"/>
      <c r="AV244" s="31"/>
    </row>
    <row r="245" spans="23:48" x14ac:dyDescent="0.3">
      <c r="W245" s="27"/>
      <c r="Y245" s="27"/>
      <c r="AF245" s="27"/>
      <c r="AG245" s="27"/>
      <c r="AH245" s="27"/>
      <c r="AI245" s="27"/>
      <c r="AV245" s="31"/>
    </row>
    <row r="246" spans="23:48" x14ac:dyDescent="0.3">
      <c r="W246" s="27"/>
      <c r="Y246" s="27"/>
      <c r="AF246" s="27"/>
      <c r="AG246" s="27"/>
      <c r="AH246" s="27"/>
      <c r="AI246" s="27"/>
      <c r="AV246" s="31"/>
    </row>
    <row r="247" spans="23:48" x14ac:dyDescent="0.3">
      <c r="W247" s="27"/>
      <c r="Y247" s="27"/>
      <c r="AF247" s="27"/>
      <c r="AG247" s="27"/>
      <c r="AH247" s="27"/>
      <c r="AI247" s="27"/>
      <c r="AV247" s="31"/>
    </row>
    <row r="248" spans="23:48" x14ac:dyDescent="0.3">
      <c r="W248" s="27"/>
      <c r="Y248" s="27"/>
      <c r="AF248" s="27"/>
      <c r="AG248" s="27"/>
      <c r="AH248" s="27"/>
      <c r="AI248" s="27"/>
      <c r="AV248" s="31"/>
    </row>
    <row r="249" spans="23:48" x14ac:dyDescent="0.3">
      <c r="W249" s="27"/>
      <c r="Y249" s="27"/>
      <c r="AF249" s="27"/>
      <c r="AG249" s="27"/>
      <c r="AH249" s="27"/>
      <c r="AI249" s="27"/>
      <c r="AV249" s="31"/>
    </row>
    <row r="250" spans="23:48" x14ac:dyDescent="0.3">
      <c r="W250" s="27"/>
      <c r="Y250" s="27"/>
      <c r="AF250" s="27"/>
      <c r="AG250" s="27"/>
      <c r="AH250" s="27"/>
      <c r="AI250" s="27"/>
      <c r="AV250" s="31"/>
    </row>
    <row r="251" spans="23:48" x14ac:dyDescent="0.3">
      <c r="W251" s="27"/>
      <c r="Y251" s="27"/>
      <c r="AF251" s="27"/>
      <c r="AG251" s="27"/>
      <c r="AH251" s="27"/>
      <c r="AI251" s="27"/>
      <c r="AV251" s="31"/>
    </row>
    <row r="252" spans="23:48" x14ac:dyDescent="0.3">
      <c r="W252" s="27"/>
      <c r="Y252" s="27"/>
      <c r="AF252" s="27"/>
      <c r="AG252" s="27"/>
      <c r="AH252" s="27"/>
      <c r="AI252" s="27"/>
      <c r="AV252" s="31"/>
    </row>
    <row r="253" spans="23:48" x14ac:dyDescent="0.3">
      <c r="W253" s="27"/>
      <c r="Y253" s="27"/>
      <c r="AF253" s="27"/>
      <c r="AG253" s="27"/>
      <c r="AH253" s="27"/>
      <c r="AI253" s="27"/>
      <c r="AV253" s="31"/>
    </row>
    <row r="254" spans="23:48" x14ac:dyDescent="0.3">
      <c r="W254" s="27"/>
      <c r="Y254" s="27"/>
      <c r="AF254" s="27"/>
      <c r="AG254" s="27"/>
      <c r="AH254" s="27"/>
      <c r="AI254" s="27"/>
      <c r="AV254" s="31"/>
    </row>
    <row r="255" spans="23:48" x14ac:dyDescent="0.3">
      <c r="W255" s="27"/>
      <c r="Y255" s="27"/>
      <c r="AF255" s="27"/>
      <c r="AG255" s="27"/>
      <c r="AH255" s="27"/>
      <c r="AI255" s="27"/>
      <c r="AV255" s="31"/>
    </row>
    <row r="256" spans="23:48" x14ac:dyDescent="0.3">
      <c r="W256" s="27"/>
      <c r="Y256" s="27"/>
      <c r="AF256" s="27"/>
      <c r="AG256" s="27"/>
      <c r="AH256" s="27"/>
      <c r="AI256" s="27"/>
      <c r="AV256" s="31"/>
    </row>
    <row r="257" spans="23:48" x14ac:dyDescent="0.3">
      <c r="W257" s="27"/>
      <c r="Y257" s="27"/>
      <c r="AF257" s="27"/>
      <c r="AG257" s="27"/>
      <c r="AH257" s="27"/>
      <c r="AI257" s="27"/>
      <c r="AV257" s="31"/>
    </row>
    <row r="258" spans="23:48" x14ac:dyDescent="0.3">
      <c r="W258" s="27"/>
      <c r="Y258" s="27"/>
      <c r="AF258" s="27"/>
      <c r="AG258" s="27"/>
      <c r="AH258" s="27"/>
      <c r="AI258" s="27"/>
      <c r="AV258" s="31"/>
    </row>
    <row r="259" spans="23:48" x14ac:dyDescent="0.3">
      <c r="W259" s="27"/>
      <c r="Y259" s="27"/>
      <c r="AF259" s="27"/>
      <c r="AG259" s="27"/>
      <c r="AH259" s="27"/>
      <c r="AI259" s="27"/>
      <c r="AV259" s="31"/>
    </row>
    <row r="260" spans="23:48" x14ac:dyDescent="0.3">
      <c r="W260" s="27"/>
      <c r="Y260" s="27"/>
      <c r="AF260" s="27"/>
      <c r="AG260" s="27"/>
      <c r="AH260" s="27"/>
      <c r="AI260" s="27"/>
      <c r="AV260" s="31"/>
    </row>
    <row r="261" spans="23:48" x14ac:dyDescent="0.3">
      <c r="W261" s="27"/>
      <c r="Y261" s="27"/>
      <c r="AF261" s="27"/>
      <c r="AG261" s="27"/>
      <c r="AH261" s="27"/>
      <c r="AI261" s="27"/>
      <c r="AV261" s="31"/>
    </row>
    <row r="262" spans="23:48" x14ac:dyDescent="0.3">
      <c r="W262" s="27"/>
      <c r="Y262" s="27"/>
      <c r="AF262" s="27"/>
      <c r="AG262" s="27"/>
      <c r="AH262" s="27"/>
      <c r="AI262" s="27"/>
      <c r="AV262" s="31"/>
    </row>
    <row r="263" spans="23:48" x14ac:dyDescent="0.3">
      <c r="W263" s="27"/>
      <c r="Y263" s="27"/>
      <c r="AF263" s="27"/>
      <c r="AG263" s="27"/>
      <c r="AH263" s="27"/>
      <c r="AI263" s="27"/>
      <c r="AV263" s="31"/>
    </row>
    <row r="264" spans="23:48" x14ac:dyDescent="0.3">
      <c r="W264" s="27"/>
      <c r="Y264" s="27"/>
      <c r="AF264" s="27"/>
      <c r="AG264" s="27"/>
      <c r="AH264" s="27"/>
      <c r="AI264" s="27"/>
      <c r="AV264" s="31"/>
    </row>
    <row r="265" spans="23:48" x14ac:dyDescent="0.3">
      <c r="W265" s="27"/>
      <c r="Y265" s="27"/>
      <c r="AF265" s="27"/>
      <c r="AG265" s="27"/>
      <c r="AH265" s="27"/>
      <c r="AI265" s="27"/>
      <c r="AV265" s="31"/>
    </row>
    <row r="266" spans="23:48" x14ac:dyDescent="0.3">
      <c r="W266" s="27"/>
      <c r="Y266" s="27"/>
      <c r="AF266" s="27"/>
      <c r="AG266" s="27"/>
      <c r="AH266" s="27"/>
      <c r="AI266" s="27"/>
      <c r="AV266" s="31"/>
    </row>
    <row r="267" spans="23:48" x14ac:dyDescent="0.3">
      <c r="W267" s="27"/>
      <c r="Y267" s="27"/>
      <c r="AF267" s="27"/>
      <c r="AG267" s="27"/>
      <c r="AH267" s="27"/>
      <c r="AI267" s="27"/>
      <c r="AV267" s="31"/>
    </row>
    <row r="268" spans="23:48" x14ac:dyDescent="0.3">
      <c r="W268" s="27"/>
      <c r="Y268" s="27"/>
      <c r="AF268" s="27"/>
      <c r="AG268" s="27"/>
      <c r="AH268" s="27"/>
      <c r="AI268" s="27"/>
      <c r="AV268" s="31"/>
    </row>
    <row r="269" spans="23:48" x14ac:dyDescent="0.3">
      <c r="W269" s="27"/>
      <c r="Y269" s="27"/>
      <c r="AF269" s="27"/>
      <c r="AG269" s="27"/>
      <c r="AH269" s="27"/>
      <c r="AI269" s="27"/>
      <c r="AV269" s="31"/>
    </row>
    <row r="270" spans="23:48" x14ac:dyDescent="0.3">
      <c r="W270" s="27"/>
      <c r="Y270" s="27"/>
      <c r="AF270" s="27"/>
      <c r="AG270" s="27"/>
      <c r="AH270" s="27"/>
      <c r="AI270" s="27"/>
      <c r="AV270" s="31"/>
    </row>
    <row r="271" spans="23:48" x14ac:dyDescent="0.3">
      <c r="W271" s="27"/>
      <c r="Y271" s="27"/>
      <c r="AF271" s="27"/>
      <c r="AG271" s="27"/>
      <c r="AH271" s="27"/>
      <c r="AI271" s="27"/>
      <c r="AV271" s="31"/>
    </row>
    <row r="272" spans="23:48" x14ac:dyDescent="0.3">
      <c r="W272" s="27"/>
      <c r="Y272" s="27"/>
      <c r="AF272" s="27"/>
      <c r="AG272" s="27"/>
      <c r="AH272" s="27"/>
      <c r="AI272" s="27"/>
      <c r="AV272" s="31"/>
    </row>
    <row r="273" spans="23:48" x14ac:dyDescent="0.3">
      <c r="W273" s="27"/>
      <c r="Y273" s="27"/>
      <c r="AF273" s="27"/>
      <c r="AG273" s="27"/>
      <c r="AH273" s="27"/>
      <c r="AI273" s="27"/>
      <c r="AV273" s="31"/>
    </row>
    <row r="274" spans="23:48" x14ac:dyDescent="0.3">
      <c r="W274" s="27"/>
      <c r="Y274" s="27"/>
      <c r="AF274" s="27"/>
      <c r="AG274" s="27"/>
      <c r="AH274" s="27"/>
      <c r="AI274" s="27"/>
      <c r="AV274" s="31"/>
    </row>
    <row r="275" spans="23:48" x14ac:dyDescent="0.3">
      <c r="W275" s="27"/>
      <c r="Y275" s="27"/>
      <c r="AF275" s="27"/>
      <c r="AG275" s="27"/>
      <c r="AH275" s="27"/>
      <c r="AI275" s="27"/>
      <c r="AV275" s="31"/>
    </row>
    <row r="276" spans="23:48" x14ac:dyDescent="0.3">
      <c r="W276" s="27"/>
      <c r="Y276" s="27"/>
      <c r="AF276" s="27"/>
      <c r="AG276" s="27"/>
      <c r="AH276" s="27"/>
      <c r="AI276" s="27"/>
      <c r="AV276" s="31"/>
    </row>
    <row r="277" spans="23:48" x14ac:dyDescent="0.3">
      <c r="W277" s="27"/>
      <c r="Y277" s="27"/>
      <c r="AF277" s="27"/>
      <c r="AG277" s="27"/>
      <c r="AH277" s="27"/>
      <c r="AI277" s="27"/>
      <c r="AV277" s="31"/>
    </row>
    <row r="278" spans="23:48" x14ac:dyDescent="0.3">
      <c r="W278" s="27"/>
      <c r="Y278" s="27"/>
      <c r="AF278" s="27"/>
      <c r="AG278" s="27"/>
      <c r="AH278" s="27"/>
      <c r="AI278" s="27"/>
      <c r="AV278" s="31"/>
    </row>
    <row r="279" spans="23:48" x14ac:dyDescent="0.3">
      <c r="W279" s="27"/>
      <c r="Y279" s="27"/>
      <c r="AF279" s="27"/>
      <c r="AG279" s="27"/>
      <c r="AH279" s="27"/>
      <c r="AI279" s="27"/>
      <c r="AV279" s="31"/>
    </row>
    <row r="280" spans="23:48" x14ac:dyDescent="0.3">
      <c r="W280" s="27"/>
      <c r="Y280" s="27"/>
      <c r="AF280" s="27"/>
      <c r="AG280" s="27"/>
      <c r="AH280" s="27"/>
      <c r="AI280" s="27"/>
      <c r="AV280" s="31"/>
    </row>
    <row r="281" spans="23:48" x14ac:dyDescent="0.3">
      <c r="W281" s="27"/>
      <c r="Y281" s="27"/>
      <c r="AF281" s="27"/>
      <c r="AG281" s="27"/>
      <c r="AH281" s="27"/>
      <c r="AI281" s="27"/>
      <c r="AV281" s="31"/>
    </row>
    <row r="282" spans="23:48" x14ac:dyDescent="0.3">
      <c r="W282" s="27"/>
      <c r="Y282" s="27"/>
      <c r="AF282" s="27"/>
      <c r="AG282" s="27"/>
      <c r="AH282" s="27"/>
      <c r="AI282" s="27"/>
      <c r="AV282" s="31"/>
    </row>
    <row r="283" spans="23:48" x14ac:dyDescent="0.3">
      <c r="W283" s="27"/>
      <c r="Y283" s="27"/>
      <c r="AF283" s="27"/>
      <c r="AG283" s="27"/>
      <c r="AH283" s="27"/>
      <c r="AI283" s="27"/>
      <c r="AV283" s="31"/>
    </row>
    <row r="284" spans="23:48" x14ac:dyDescent="0.3">
      <c r="W284" s="27"/>
      <c r="Y284" s="27"/>
      <c r="AF284" s="27"/>
      <c r="AG284" s="27"/>
      <c r="AH284" s="27"/>
      <c r="AI284" s="27"/>
      <c r="AV284" s="31"/>
    </row>
    <row r="285" spans="23:48" x14ac:dyDescent="0.3">
      <c r="W285" s="27"/>
      <c r="Y285" s="27"/>
      <c r="AF285" s="27"/>
      <c r="AG285" s="27"/>
      <c r="AH285" s="27"/>
      <c r="AI285" s="27"/>
      <c r="AV285" s="31"/>
    </row>
    <row r="286" spans="23:48" x14ac:dyDescent="0.3">
      <c r="W286" s="27"/>
      <c r="Y286" s="27"/>
      <c r="AF286" s="27"/>
      <c r="AG286" s="27"/>
      <c r="AH286" s="27"/>
      <c r="AI286" s="27"/>
      <c r="AV286" s="31"/>
    </row>
    <row r="287" spans="23:48" x14ac:dyDescent="0.3">
      <c r="W287" s="27"/>
      <c r="Y287" s="27"/>
      <c r="AF287" s="27"/>
      <c r="AG287" s="27"/>
      <c r="AH287" s="27"/>
      <c r="AI287" s="27"/>
      <c r="AV287" s="31"/>
    </row>
    <row r="288" spans="23:48" x14ac:dyDescent="0.3">
      <c r="W288" s="27"/>
      <c r="Y288" s="27"/>
      <c r="AF288" s="27"/>
      <c r="AG288" s="27"/>
      <c r="AH288" s="27"/>
      <c r="AI288" s="27"/>
      <c r="AV288" s="31"/>
    </row>
    <row r="289" spans="23:48" x14ac:dyDescent="0.3">
      <c r="W289" s="27"/>
      <c r="Y289" s="27"/>
      <c r="AF289" s="27"/>
      <c r="AG289" s="27"/>
      <c r="AH289" s="27"/>
      <c r="AI289" s="27"/>
      <c r="AV289" s="31"/>
    </row>
    <row r="290" spans="23:48" x14ac:dyDescent="0.3">
      <c r="W290" s="27"/>
      <c r="Y290" s="27"/>
      <c r="AF290" s="27"/>
      <c r="AG290" s="27"/>
      <c r="AH290" s="27"/>
      <c r="AI290" s="27"/>
      <c r="AV290" s="31"/>
    </row>
    <row r="291" spans="23:48" x14ac:dyDescent="0.3">
      <c r="W291" s="27"/>
      <c r="Y291" s="27"/>
      <c r="AF291" s="27"/>
      <c r="AG291" s="27"/>
      <c r="AH291" s="27"/>
      <c r="AI291" s="27"/>
      <c r="AV291" s="31"/>
    </row>
    <row r="292" spans="23:48" x14ac:dyDescent="0.3">
      <c r="W292" s="27"/>
      <c r="Y292" s="27"/>
      <c r="AF292" s="27"/>
      <c r="AG292" s="27"/>
      <c r="AH292" s="27"/>
      <c r="AI292" s="27"/>
      <c r="AV292" s="31"/>
    </row>
    <row r="293" spans="23:48" x14ac:dyDescent="0.3">
      <c r="W293" s="27"/>
      <c r="Y293" s="27"/>
      <c r="AF293" s="27"/>
      <c r="AG293" s="27"/>
      <c r="AH293" s="27"/>
      <c r="AI293" s="27"/>
      <c r="AV293" s="31"/>
    </row>
    <row r="294" spans="23:48" x14ac:dyDescent="0.3">
      <c r="W294" s="27"/>
      <c r="Y294" s="27"/>
      <c r="AF294" s="27"/>
      <c r="AG294" s="27"/>
      <c r="AH294" s="27"/>
      <c r="AI294" s="27"/>
      <c r="AV294" s="31"/>
    </row>
    <row r="295" spans="23:48" x14ac:dyDescent="0.3">
      <c r="W295" s="27"/>
      <c r="Y295" s="27"/>
      <c r="AF295" s="27"/>
      <c r="AG295" s="27"/>
      <c r="AH295" s="27"/>
      <c r="AI295" s="27"/>
      <c r="AV295" s="31"/>
    </row>
    <row r="296" spans="23:48" x14ac:dyDescent="0.3">
      <c r="W296" s="27"/>
      <c r="Y296" s="27"/>
      <c r="AF296" s="27"/>
      <c r="AG296" s="27"/>
      <c r="AH296" s="27"/>
      <c r="AI296" s="27"/>
      <c r="AV296" s="31"/>
    </row>
    <row r="297" spans="23:48" x14ac:dyDescent="0.3">
      <c r="W297" s="27"/>
      <c r="Y297" s="27"/>
      <c r="AF297" s="27"/>
      <c r="AG297" s="27"/>
      <c r="AH297" s="27"/>
      <c r="AI297" s="27"/>
      <c r="AV297" s="31"/>
    </row>
    <row r="298" spans="23:48" x14ac:dyDescent="0.3">
      <c r="W298" s="27"/>
      <c r="Y298" s="27"/>
      <c r="AF298" s="27"/>
      <c r="AG298" s="27"/>
      <c r="AH298" s="27"/>
      <c r="AI298" s="27"/>
      <c r="AV298" s="31"/>
    </row>
    <row r="299" spans="23:48" x14ac:dyDescent="0.3">
      <c r="W299" s="27"/>
      <c r="Y299" s="27"/>
      <c r="AF299" s="27"/>
      <c r="AG299" s="27"/>
      <c r="AH299" s="27"/>
      <c r="AI299" s="27"/>
      <c r="AV299" s="31"/>
    </row>
    <row r="300" spans="23:48" x14ac:dyDescent="0.3">
      <c r="W300" s="27"/>
      <c r="Y300" s="27"/>
      <c r="AF300" s="27"/>
      <c r="AG300" s="27"/>
      <c r="AH300" s="27"/>
      <c r="AI300" s="27"/>
      <c r="AV300" s="31"/>
    </row>
  </sheetData>
  <sheetProtection formatCells="0" formatColumns="0" formatRows="0"/>
  <mergeCells count="143">
    <mergeCell ref="AX13:AX14"/>
    <mergeCell ref="G13:G14"/>
    <mergeCell ref="H13:H14"/>
    <mergeCell ref="I13:I14"/>
    <mergeCell ref="V13:V14"/>
    <mergeCell ref="W13:W14"/>
    <mergeCell ref="S13:S14"/>
    <mergeCell ref="T13:T14"/>
    <mergeCell ref="R13:R14"/>
    <mergeCell ref="AB13:AB14"/>
    <mergeCell ref="X13:X14"/>
    <mergeCell ref="Y13:Y14"/>
    <mergeCell ref="Z13:Z14"/>
    <mergeCell ref="AA13:AA14"/>
    <mergeCell ref="AW13:AW14"/>
    <mergeCell ref="A13:A14"/>
    <mergeCell ref="B13:B14"/>
    <mergeCell ref="C13:C14"/>
    <mergeCell ref="D13:D14"/>
    <mergeCell ref="E13:E14"/>
    <mergeCell ref="F13:F14"/>
    <mergeCell ref="Z10:Z12"/>
    <mergeCell ref="AA10:AA12"/>
    <mergeCell ref="AW10:AW12"/>
    <mergeCell ref="A10:A12"/>
    <mergeCell ref="B10:B12"/>
    <mergeCell ref="C10:C12"/>
    <mergeCell ref="D10:D12"/>
    <mergeCell ref="E10:E12"/>
    <mergeCell ref="F10:F12"/>
    <mergeCell ref="G10:G12"/>
    <mergeCell ref="H10:H12"/>
    <mergeCell ref="U13:U14"/>
    <mergeCell ref="M13:M14"/>
    <mergeCell ref="N13:N14"/>
    <mergeCell ref="O13:O14"/>
    <mergeCell ref="P13:P14"/>
    <mergeCell ref="Q13:Q14"/>
    <mergeCell ref="AB10:AB12"/>
    <mergeCell ref="AX10:AX12"/>
    <mergeCell ref="I10:I12"/>
    <mergeCell ref="V10:V12"/>
    <mergeCell ref="W10:W12"/>
    <mergeCell ref="X10:X12"/>
    <mergeCell ref="Y10:Y12"/>
    <mergeCell ref="T10:T12"/>
    <mergeCell ref="AX8:AX9"/>
    <mergeCell ref="M10:M12"/>
    <mergeCell ref="N10:N12"/>
    <mergeCell ref="O10:O12"/>
    <mergeCell ref="P10:P12"/>
    <mergeCell ref="Q10:Q12"/>
    <mergeCell ref="R10:R12"/>
    <mergeCell ref="J10:J12"/>
    <mergeCell ref="K10:K12"/>
    <mergeCell ref="AB8:AB9"/>
    <mergeCell ref="U10:U12"/>
    <mergeCell ref="AW8:AW9"/>
    <mergeCell ref="X8:X9"/>
    <mergeCell ref="V8:V9"/>
    <mergeCell ref="W8:W9"/>
    <mergeCell ref="Y8:Y9"/>
    <mergeCell ref="Z8:Z9"/>
    <mergeCell ref="A8:A9"/>
    <mergeCell ref="B8:B9"/>
    <mergeCell ref="C8:C9"/>
    <mergeCell ref="D8:D9"/>
    <mergeCell ref="I4:I7"/>
    <mergeCell ref="V4:V7"/>
    <mergeCell ref="W4:W7"/>
    <mergeCell ref="X4:X7"/>
    <mergeCell ref="N8:N9"/>
    <mergeCell ref="O8:O9"/>
    <mergeCell ref="E8:E9"/>
    <mergeCell ref="F8:F9"/>
    <mergeCell ref="G8:G9"/>
    <mergeCell ref="H8:H9"/>
    <mergeCell ref="I8:I9"/>
    <mergeCell ref="S4:S7"/>
    <mergeCell ref="T4:T7"/>
    <mergeCell ref="P8:P9"/>
    <mergeCell ref="Q8:Q9"/>
    <mergeCell ref="R8:R9"/>
    <mergeCell ref="S8:S9"/>
    <mergeCell ref="T8:T9"/>
    <mergeCell ref="M8:M9"/>
    <mergeCell ref="U8:U9"/>
    <mergeCell ref="AB4:AB7"/>
    <mergeCell ref="Y4:Y7"/>
    <mergeCell ref="AX4:AX7"/>
    <mergeCell ref="AW4:AW7"/>
    <mergeCell ref="M4:M7"/>
    <mergeCell ref="N4:N7"/>
    <mergeCell ref="O4:O7"/>
    <mergeCell ref="P4:P7"/>
    <mergeCell ref="Q4:Q7"/>
    <mergeCell ref="R4:R7"/>
    <mergeCell ref="U4:U7"/>
    <mergeCell ref="A4:A7"/>
    <mergeCell ref="B4:B7"/>
    <mergeCell ref="C4:C7"/>
    <mergeCell ref="D4:D7"/>
    <mergeCell ref="E4:E7"/>
    <mergeCell ref="F4:F7"/>
    <mergeCell ref="G4:G7"/>
    <mergeCell ref="H4:H7"/>
    <mergeCell ref="Z4:Z7"/>
    <mergeCell ref="AC1:AT1"/>
    <mergeCell ref="AV1:AX1"/>
    <mergeCell ref="A1:T2"/>
    <mergeCell ref="AY1:BJ1"/>
    <mergeCell ref="AC2:AC3"/>
    <mergeCell ref="AD2:AD3"/>
    <mergeCell ref="AE2:AH2"/>
    <mergeCell ref="AI2:AI3"/>
    <mergeCell ref="BC2:BC3"/>
    <mergeCell ref="BD2:BD3"/>
    <mergeCell ref="BE2:BJ2"/>
    <mergeCell ref="BA2:BA3"/>
    <mergeCell ref="BB2:BB3"/>
    <mergeCell ref="U1:AB2"/>
    <mergeCell ref="G3:H3"/>
    <mergeCell ref="AK3:AL3"/>
    <mergeCell ref="AM3:AN3"/>
    <mergeCell ref="AO3:AP3"/>
    <mergeCell ref="AR3:AS3"/>
    <mergeCell ref="AJ2:AT2"/>
    <mergeCell ref="AU2:AW3"/>
    <mergeCell ref="AX2:AX3"/>
    <mergeCell ref="AY2:AZ3"/>
    <mergeCell ref="AA8:AA9"/>
    <mergeCell ref="L10:L12"/>
    <mergeCell ref="J13:J14"/>
    <mergeCell ref="K13:K14"/>
    <mergeCell ref="L13:L14"/>
    <mergeCell ref="J4:J7"/>
    <mergeCell ref="K4:K7"/>
    <mergeCell ref="L4:L7"/>
    <mergeCell ref="J8:J9"/>
    <mergeCell ref="K8:K9"/>
    <mergeCell ref="L8:L9"/>
    <mergeCell ref="S10:S12"/>
    <mergeCell ref="AA4:AA7"/>
  </mergeCells>
  <conditionalFormatting sqref="AJ4:AK7">
    <cfRule type="containsText" dxfId="7333" priority="1051" operator="containsText" text="BAJA">
      <formula>NOT(ISERROR(SEARCH("BAJA",AJ4)))</formula>
    </cfRule>
    <cfRule type="containsText" dxfId="7332" priority="1052" operator="containsText" text="MEDIA">
      <formula>NOT(ISERROR(SEARCH("MEDIA",AJ4)))</formula>
    </cfRule>
    <cfRule type="containsText" dxfId="7331" priority="1053" operator="containsText" text="ALTA">
      <formula>NOT(ISERROR(SEARCH("ALTA",AJ4)))</formula>
    </cfRule>
  </conditionalFormatting>
  <conditionalFormatting sqref="AR4">
    <cfRule type="containsText" dxfId="7330" priority="1054" operator="containsText" text="BAJA">
      <formula>NOT(ISERROR(SEARCH("BAJA",AR4)))</formula>
    </cfRule>
    <cfRule type="containsText" dxfId="7329" priority="1055" operator="containsText" text="MEDIA">
      <formula>NOT(ISERROR(SEARCH("MEDIA",AR4)))</formula>
    </cfRule>
    <cfRule type="containsText" dxfId="7328" priority="1056" operator="containsText" text="ALTA">
      <formula>NOT(ISERROR(SEARCH("ALTA",AR4)))</formula>
    </cfRule>
  </conditionalFormatting>
  <conditionalFormatting sqref="AX4">
    <cfRule type="cellIs" dxfId="7327" priority="1005" operator="equal">
      <formula>100%</formula>
    </cfRule>
    <cfRule type="cellIs" dxfId="7326" priority="1006" operator="equal">
      <formula>80%</formula>
    </cfRule>
    <cfRule type="cellIs" dxfId="7325" priority="1007" operator="equal">
      <formula>60%</formula>
    </cfRule>
    <cfRule type="cellIs" dxfId="7324" priority="1008" operator="equal">
      <formula>40%</formula>
    </cfRule>
    <cfRule type="cellIs" dxfId="7323" priority="1009" operator="equal">
      <formula>0.2</formula>
    </cfRule>
    <cfRule type="containsText" dxfId="7322" priority="1023" operator="containsText" text="Extremo">
      <formula>NOT(ISERROR(SEARCH("Extremo",AX4)))</formula>
    </cfRule>
    <cfRule type="containsText" dxfId="7321" priority="1024" operator="containsText" text="Alto">
      <formula>NOT(ISERROR(SEARCH("Alto",AX4)))</formula>
    </cfRule>
    <cfRule type="containsText" dxfId="7320" priority="1025" operator="containsText" text="Bajo">
      <formula>NOT(ISERROR(SEARCH("Bajo",AX4)))</formula>
    </cfRule>
    <cfRule type="containsText" dxfId="7319" priority="1036" operator="containsText" text="Catastrófico">
      <formula>NOT(ISERROR(SEARCH("Catastrófico",AX4)))</formula>
    </cfRule>
    <cfRule type="containsText" dxfId="7318" priority="1037" operator="containsText" text="Mayor">
      <formula>NOT(ISERROR(SEARCH("Mayor",AX4)))</formula>
    </cfRule>
    <cfRule type="containsText" dxfId="7317" priority="1038" operator="containsText" text="Moderado">
      <formula>NOT(ISERROR(SEARCH("Moderado",AX4)))</formula>
    </cfRule>
    <cfRule type="containsText" dxfId="7316" priority="1039" operator="containsText" text="Menor">
      <formula>NOT(ISERROR(SEARCH("Menor",AX4)))</formula>
    </cfRule>
    <cfRule type="containsText" dxfId="7315" priority="1040" operator="containsText" text="Leve">
      <formula>NOT(ISERROR(SEARCH("Leve",AX4)))</formula>
    </cfRule>
    <cfRule type="containsText" dxfId="7314" priority="1046" operator="containsText" text="Muy a">
      <formula>NOT(ISERROR(SEARCH("Muy a",AX4)))</formula>
    </cfRule>
    <cfRule type="containsText" dxfId="7313" priority="1047" operator="containsText" text="Muy b">
      <formula>NOT(ISERROR(SEARCH("Muy b",AX4)))</formula>
    </cfRule>
    <cfRule type="containsText" dxfId="7312" priority="1048" operator="containsText" text="Baja">
      <formula>NOT(ISERROR(SEARCH("Baja",AX4)))</formula>
    </cfRule>
    <cfRule type="containsText" dxfId="7311" priority="1049" operator="containsText" text="Media">
      <formula>NOT(ISERROR(SEARCH("Media",AX4)))</formula>
    </cfRule>
    <cfRule type="containsText" dxfId="7310" priority="1050" operator="containsText" text="Alta">
      <formula>NOT(ISERROR(SEARCH("Alta",AX4)))</formula>
    </cfRule>
  </conditionalFormatting>
  <conditionalFormatting sqref="V4">
    <cfRule type="containsText" dxfId="7309" priority="1041" operator="containsText" text="Muy a">
      <formula>NOT(ISERROR(SEARCH("Muy a",V4)))</formula>
    </cfRule>
    <cfRule type="containsText" dxfId="7308" priority="1042" operator="containsText" text="Muy b">
      <formula>NOT(ISERROR(SEARCH("Muy b",V4)))</formula>
    </cfRule>
    <cfRule type="containsText" dxfId="7307" priority="1043" operator="containsText" text="Baja">
      <formula>NOT(ISERROR(SEARCH("Baja",V4)))</formula>
    </cfRule>
    <cfRule type="containsText" dxfId="7306" priority="1044" operator="containsText" text="Media">
      <formula>NOT(ISERROR(SEARCH("Media",V4)))</formula>
    </cfRule>
    <cfRule type="containsText" dxfId="7305" priority="1045" operator="containsText" text="Alta">
      <formula>NOT(ISERROR(SEARCH("Alta",V4)))</formula>
    </cfRule>
  </conditionalFormatting>
  <conditionalFormatting sqref="X4">
    <cfRule type="containsText" dxfId="7304" priority="1026" operator="containsText" text="Catastrófico">
      <formula>NOT(ISERROR(SEARCH("Catastrófico",X4)))</formula>
    </cfRule>
    <cfRule type="containsText" dxfId="7303" priority="1027" operator="containsText" text="Mayor">
      <formula>NOT(ISERROR(SEARCH("Mayor",X4)))</formula>
    </cfRule>
    <cfRule type="containsText" dxfId="7302" priority="1028" operator="containsText" text="Moderado">
      <formula>NOT(ISERROR(SEARCH("Moderado",X4)))</formula>
    </cfRule>
    <cfRule type="containsText" dxfId="7301" priority="1029" operator="containsText" text="Menor">
      <formula>NOT(ISERROR(SEARCH("Menor",X4)))</formula>
    </cfRule>
    <cfRule type="containsText" dxfId="7300" priority="1030" operator="containsText" text="Leve">
      <formula>NOT(ISERROR(SEARCH("Leve",X4)))</formula>
    </cfRule>
    <cfRule type="containsText" dxfId="7299" priority="1031" operator="containsText" text="Muy a">
      <formula>NOT(ISERROR(SEARCH("Muy a",X4)))</formula>
    </cfRule>
    <cfRule type="containsText" dxfId="7298" priority="1032" operator="containsText" text="Muy b">
      <formula>NOT(ISERROR(SEARCH("Muy b",X4)))</formula>
    </cfRule>
    <cfRule type="containsText" dxfId="7297" priority="1033" operator="containsText" text="Baja">
      <formula>NOT(ISERROR(SEARCH("Baja",X4)))</formula>
    </cfRule>
    <cfRule type="containsText" dxfId="7296" priority="1034" operator="containsText" text="Media">
      <formula>NOT(ISERROR(SEARCH("Media",X4)))</formula>
    </cfRule>
    <cfRule type="containsText" dxfId="7295" priority="1035" operator="containsText" text="Alta">
      <formula>NOT(ISERROR(SEARCH("Alta",X4)))</formula>
    </cfRule>
  </conditionalFormatting>
  <conditionalFormatting sqref="Z4">
    <cfRule type="containsText" dxfId="7294" priority="1010" operator="containsText" text="Extremo">
      <formula>NOT(ISERROR(SEARCH("Extremo",Z4)))</formula>
    </cfRule>
    <cfRule type="containsText" dxfId="7293" priority="1011" operator="containsText" text="Alto">
      <formula>NOT(ISERROR(SEARCH("Alto",Z4)))</formula>
    </cfRule>
    <cfRule type="containsText" dxfId="7292" priority="1012" operator="containsText" text="Bajo">
      <formula>NOT(ISERROR(SEARCH("Bajo",Z4)))</formula>
    </cfRule>
    <cfRule type="containsText" dxfId="7291" priority="1013" operator="containsText" text="Catastrófico">
      <formula>NOT(ISERROR(SEARCH("Catastrófico",Z4)))</formula>
    </cfRule>
    <cfRule type="containsText" dxfId="7290" priority="1014" operator="containsText" text="Mayor">
      <formula>NOT(ISERROR(SEARCH("Mayor",Z4)))</formula>
    </cfRule>
    <cfRule type="containsText" dxfId="7289" priority="1015" operator="containsText" text="Moderado">
      <formula>NOT(ISERROR(SEARCH("Moderado",Z4)))</formula>
    </cfRule>
    <cfRule type="containsText" dxfId="7288" priority="1016" operator="containsText" text="Menor">
      <formula>NOT(ISERROR(SEARCH("Menor",Z4)))</formula>
    </cfRule>
    <cfRule type="containsText" dxfId="7287" priority="1017" operator="containsText" text="Leve">
      <formula>NOT(ISERROR(SEARCH("Leve",Z4)))</formula>
    </cfRule>
    <cfRule type="containsText" dxfId="7286" priority="1018" operator="containsText" text="Muy a">
      <formula>NOT(ISERROR(SEARCH("Muy a",Z4)))</formula>
    </cfRule>
    <cfRule type="containsText" dxfId="7285" priority="1019" operator="containsText" text="Muy b">
      <formula>NOT(ISERROR(SEARCH("Muy b",Z4)))</formula>
    </cfRule>
    <cfRule type="containsText" dxfId="7284" priority="1020" operator="containsText" text="Baja">
      <formula>NOT(ISERROR(SEARCH("Baja",Z4)))</formula>
    </cfRule>
    <cfRule type="containsText" dxfId="7283" priority="1021" operator="containsText" text="Media">
      <formula>NOT(ISERROR(SEARCH("Media",Z4)))</formula>
    </cfRule>
    <cfRule type="containsText" dxfId="7282" priority="1022" operator="containsText" text="Alta">
      <formula>NOT(ISERROR(SEARCH("Alta",Z4)))</formula>
    </cfRule>
  </conditionalFormatting>
  <conditionalFormatting sqref="Y4">
    <cfRule type="cellIs" dxfId="7281" priority="987" operator="equal">
      <formula>100%</formula>
    </cfRule>
    <cfRule type="cellIs" dxfId="7280" priority="988" operator="equal">
      <formula>80%</formula>
    </cfRule>
    <cfRule type="cellIs" dxfId="7279" priority="989" operator="equal">
      <formula>60%</formula>
    </cfRule>
    <cfRule type="cellIs" dxfId="7278" priority="990" operator="equal">
      <formula>40%</formula>
    </cfRule>
    <cfRule type="cellIs" dxfId="7277" priority="991" operator="equal">
      <formula>0.2</formula>
    </cfRule>
    <cfRule type="containsText" dxfId="7276" priority="992" operator="containsText" text="Extremo">
      <formula>NOT(ISERROR(SEARCH("Extremo",Y4)))</formula>
    </cfRule>
    <cfRule type="containsText" dxfId="7275" priority="993" operator="containsText" text="Alto">
      <formula>NOT(ISERROR(SEARCH("Alto",Y4)))</formula>
    </cfRule>
    <cfRule type="containsText" dxfId="7274" priority="994" operator="containsText" text="Bajo">
      <formula>NOT(ISERROR(SEARCH("Bajo",Y4)))</formula>
    </cfRule>
    <cfRule type="containsText" dxfId="7273" priority="995" operator="containsText" text="Catastrófico">
      <formula>NOT(ISERROR(SEARCH("Catastrófico",Y4)))</formula>
    </cfRule>
    <cfRule type="containsText" dxfId="7272" priority="996" operator="containsText" text="Mayor">
      <formula>NOT(ISERROR(SEARCH("Mayor",Y4)))</formula>
    </cfRule>
    <cfRule type="containsText" dxfId="7271" priority="997" operator="containsText" text="Moderado">
      <formula>NOT(ISERROR(SEARCH("Moderado",Y4)))</formula>
    </cfRule>
    <cfRule type="containsText" dxfId="7270" priority="998" operator="containsText" text="Menor">
      <formula>NOT(ISERROR(SEARCH("Menor",Y4)))</formula>
    </cfRule>
    <cfRule type="containsText" dxfId="7269" priority="999" operator="containsText" text="Leve">
      <formula>NOT(ISERROR(SEARCH("Leve",Y4)))</formula>
    </cfRule>
    <cfRule type="containsText" dxfId="7268" priority="1000" operator="containsText" text="Muy a">
      <formula>NOT(ISERROR(SEARCH("Muy a",Y4)))</formula>
    </cfRule>
    <cfRule type="containsText" dxfId="7267" priority="1001" operator="containsText" text="Muy b">
      <formula>NOT(ISERROR(SEARCH("Muy b",Y4)))</formula>
    </cfRule>
    <cfRule type="containsText" dxfId="7266" priority="1002" operator="containsText" text="Baja">
      <formula>NOT(ISERROR(SEARCH("Baja",Y4)))</formula>
    </cfRule>
    <cfRule type="containsText" dxfId="7265" priority="1003" operator="containsText" text="Media">
      <formula>NOT(ISERROR(SEARCH("Media",Y4)))</formula>
    </cfRule>
    <cfRule type="containsText" dxfId="7264" priority="1004" operator="containsText" text="Alta">
      <formula>NOT(ISERROR(SEARCH("Alta",Y4)))</formula>
    </cfRule>
  </conditionalFormatting>
  <conditionalFormatting sqref="W4">
    <cfRule type="cellIs" dxfId="7263" priority="969" operator="equal">
      <formula>100%</formula>
    </cfRule>
    <cfRule type="cellIs" dxfId="7262" priority="970" operator="equal">
      <formula>80%</formula>
    </cfRule>
    <cfRule type="cellIs" dxfId="7261" priority="971" operator="equal">
      <formula>60%</formula>
    </cfRule>
    <cfRule type="cellIs" dxfId="7260" priority="972" operator="equal">
      <formula>40%</formula>
    </cfRule>
    <cfRule type="cellIs" dxfId="7259" priority="973" operator="equal">
      <formula>0.2</formula>
    </cfRule>
    <cfRule type="containsText" dxfId="7258" priority="974" operator="containsText" text="Extremo">
      <formula>NOT(ISERROR(SEARCH("Extremo",W4)))</formula>
    </cfRule>
    <cfRule type="containsText" dxfId="7257" priority="975" operator="containsText" text="Alto">
      <formula>NOT(ISERROR(SEARCH("Alto",W4)))</formula>
    </cfRule>
    <cfRule type="containsText" dxfId="7256" priority="976" operator="containsText" text="Bajo">
      <formula>NOT(ISERROR(SEARCH("Bajo",W4)))</formula>
    </cfRule>
    <cfRule type="containsText" dxfId="7255" priority="977" operator="containsText" text="Catastrófico">
      <formula>NOT(ISERROR(SEARCH("Catastrófico",W4)))</formula>
    </cfRule>
    <cfRule type="containsText" dxfId="7254" priority="978" operator="containsText" text="Mayor">
      <formula>NOT(ISERROR(SEARCH("Mayor",W4)))</formula>
    </cfRule>
    <cfRule type="containsText" dxfId="7253" priority="979" operator="containsText" text="Moderado">
      <formula>NOT(ISERROR(SEARCH("Moderado",W4)))</formula>
    </cfRule>
    <cfRule type="containsText" dxfId="7252" priority="980" operator="containsText" text="Menor">
      <formula>NOT(ISERROR(SEARCH("Menor",W4)))</formula>
    </cfRule>
    <cfRule type="containsText" dxfId="7251" priority="981" operator="containsText" text="Leve">
      <formula>NOT(ISERROR(SEARCH("Leve",W4)))</formula>
    </cfRule>
    <cfRule type="containsText" dxfId="7250" priority="982" operator="containsText" text="Muy a">
      <formula>NOT(ISERROR(SEARCH("Muy a",W4)))</formula>
    </cfRule>
    <cfRule type="containsText" dxfId="7249" priority="983" operator="containsText" text="Muy b">
      <formula>NOT(ISERROR(SEARCH("Muy b",W4)))</formula>
    </cfRule>
    <cfRule type="containsText" dxfId="7248" priority="984" operator="containsText" text="Baja">
      <formula>NOT(ISERROR(SEARCH("Baja",W4)))</formula>
    </cfRule>
    <cfRule type="containsText" dxfId="7247" priority="985" operator="containsText" text="Media">
      <formula>NOT(ISERROR(SEARCH("Media",W4)))</formula>
    </cfRule>
    <cfRule type="containsText" dxfId="7246" priority="986" operator="containsText" text="Alta">
      <formula>NOT(ISERROR(SEARCH("Alta",W4)))</formula>
    </cfRule>
  </conditionalFormatting>
  <conditionalFormatting sqref="AA4">
    <cfRule type="cellIs" dxfId="7245" priority="952" operator="equal">
      <formula>100%</formula>
    </cfRule>
    <cfRule type="cellIs" dxfId="7244" priority="953" operator="equal">
      <formula>75%</formula>
    </cfRule>
    <cfRule type="cellIs" dxfId="7243" priority="954" operator="equal">
      <formula>50%</formula>
    </cfRule>
    <cfRule type="cellIs" dxfId="7242" priority="955" operator="equal">
      <formula>25%</formula>
    </cfRule>
    <cfRule type="containsText" dxfId="7241" priority="956" operator="containsText" text="Extremo">
      <formula>NOT(ISERROR(SEARCH("Extremo",AA4)))</formula>
    </cfRule>
    <cfRule type="containsText" dxfId="7240" priority="957" operator="containsText" text="Alto">
      <formula>NOT(ISERROR(SEARCH("Alto",AA4)))</formula>
    </cfRule>
    <cfRule type="containsText" dxfId="7239" priority="958" operator="containsText" text="Bajo">
      <formula>NOT(ISERROR(SEARCH("Bajo",AA4)))</formula>
    </cfRule>
    <cfRule type="containsText" dxfId="7238" priority="959" operator="containsText" text="Catastrófico">
      <formula>NOT(ISERROR(SEARCH("Catastrófico",AA4)))</formula>
    </cfRule>
    <cfRule type="containsText" dxfId="7237" priority="960" operator="containsText" text="Mayor">
      <formula>NOT(ISERROR(SEARCH("Mayor",AA4)))</formula>
    </cfRule>
    <cfRule type="containsText" dxfId="7236" priority="961" operator="containsText" text="Moderado">
      <formula>NOT(ISERROR(SEARCH("Moderado",AA4)))</formula>
    </cfRule>
    <cfRule type="containsText" dxfId="7235" priority="962" operator="containsText" text="Menor">
      <formula>NOT(ISERROR(SEARCH("Menor",AA4)))</formula>
    </cfRule>
    <cfRule type="containsText" dxfId="7234" priority="963" operator="containsText" text="Leve">
      <formula>NOT(ISERROR(SEARCH("Leve",AA4)))</formula>
    </cfRule>
    <cfRule type="containsText" dxfId="7233" priority="964" operator="containsText" text="Muy a">
      <formula>NOT(ISERROR(SEARCH("Muy a",AA4)))</formula>
    </cfRule>
    <cfRule type="containsText" dxfId="7232" priority="965" operator="containsText" text="Muy b">
      <formula>NOT(ISERROR(SEARCH("Muy b",AA4)))</formula>
    </cfRule>
    <cfRule type="containsText" dxfId="7231" priority="966" operator="containsText" text="Baja">
      <formula>NOT(ISERROR(SEARCH("Baja",AA4)))</formula>
    </cfRule>
    <cfRule type="containsText" dxfId="7230" priority="967" operator="containsText" text="Media">
      <formula>NOT(ISERROR(SEARCH("Media",AA4)))</formula>
    </cfRule>
    <cfRule type="containsText" dxfId="7229" priority="968" operator="containsText" text="Alta">
      <formula>NOT(ISERROR(SEARCH("Alta",AA4)))</formula>
    </cfRule>
  </conditionalFormatting>
  <conditionalFormatting sqref="AU4">
    <cfRule type="containsText" dxfId="7228" priority="949" operator="containsText" text="BAJA">
      <formula>NOT(ISERROR(SEARCH("BAJA",AU4)))</formula>
    </cfRule>
    <cfRule type="containsText" dxfId="7227" priority="950" operator="containsText" text="MEDIA">
      <formula>NOT(ISERROR(SEARCH("MEDIA",AU4)))</formula>
    </cfRule>
    <cfRule type="containsText" dxfId="7226" priority="951" operator="containsText" text="ALTA">
      <formula>NOT(ISERROR(SEARCH("ALTA",AU4)))</formula>
    </cfRule>
  </conditionalFormatting>
  <conditionalFormatting sqref="AU5:AU7">
    <cfRule type="containsText" dxfId="7225" priority="946" operator="containsText" text="BAJA">
      <formula>NOT(ISERROR(SEARCH("BAJA",AU5)))</formula>
    </cfRule>
    <cfRule type="containsText" dxfId="7224" priority="947" operator="containsText" text="MEDIA">
      <formula>NOT(ISERROR(SEARCH("MEDIA",AU5)))</formula>
    </cfRule>
    <cfRule type="containsText" dxfId="7223" priority="948" operator="containsText" text="ALTA">
      <formula>NOT(ISERROR(SEARCH("ALTA",AU5)))</formula>
    </cfRule>
  </conditionalFormatting>
  <conditionalFormatting sqref="AW4">
    <cfRule type="cellIs" dxfId="7222" priority="928" operator="equal">
      <formula>100%</formula>
    </cfRule>
    <cfRule type="cellIs" dxfId="7221" priority="929" operator="equal">
      <formula>80%</formula>
    </cfRule>
    <cfRule type="cellIs" dxfId="7220" priority="930" operator="equal">
      <formula>60%</formula>
    </cfRule>
    <cfRule type="cellIs" dxfId="7219" priority="931" operator="equal">
      <formula>40%</formula>
    </cfRule>
    <cfRule type="cellIs" dxfId="7218" priority="932" operator="equal">
      <formula>0.2</formula>
    </cfRule>
    <cfRule type="containsText" dxfId="7217" priority="933" operator="containsText" text="Extremo">
      <formula>NOT(ISERROR(SEARCH("Extremo",AW4)))</formula>
    </cfRule>
    <cfRule type="containsText" dxfId="7216" priority="934" operator="containsText" text="Alto">
      <formula>NOT(ISERROR(SEARCH("Alto",AW4)))</formula>
    </cfRule>
    <cfRule type="containsText" dxfId="7215" priority="935" operator="containsText" text="Bajo">
      <formula>NOT(ISERROR(SEARCH("Bajo",AW4)))</formula>
    </cfRule>
    <cfRule type="containsText" dxfId="7214" priority="936" operator="containsText" text="Catastrófico">
      <formula>NOT(ISERROR(SEARCH("Catastrófico",AW4)))</formula>
    </cfRule>
    <cfRule type="containsText" dxfId="7213" priority="937" operator="containsText" text="Mayor">
      <formula>NOT(ISERROR(SEARCH("Mayor",AW4)))</formula>
    </cfRule>
    <cfRule type="containsText" dxfId="7212" priority="938" operator="containsText" text="Moderado">
      <formula>NOT(ISERROR(SEARCH("Moderado",AW4)))</formula>
    </cfRule>
    <cfRule type="containsText" dxfId="7211" priority="939" operator="containsText" text="Menor">
      <formula>NOT(ISERROR(SEARCH("Menor",AW4)))</formula>
    </cfRule>
    <cfRule type="containsText" dxfId="7210" priority="940" operator="containsText" text="Leve">
      <formula>NOT(ISERROR(SEARCH("Leve",AW4)))</formula>
    </cfRule>
    <cfRule type="containsText" dxfId="7209" priority="941" operator="containsText" text="Muy a">
      <formula>NOT(ISERROR(SEARCH("Muy a",AW4)))</formula>
    </cfRule>
    <cfRule type="containsText" dxfId="7208" priority="942" operator="containsText" text="Muy b">
      <formula>NOT(ISERROR(SEARCH("Muy b",AW4)))</formula>
    </cfRule>
    <cfRule type="containsText" dxfId="7207" priority="943" operator="containsText" text="Baja">
      <formula>NOT(ISERROR(SEARCH("Baja",AW4)))</formula>
    </cfRule>
    <cfRule type="containsText" dxfId="7206" priority="944" operator="containsText" text="Media">
      <formula>NOT(ISERROR(SEARCH("Media",AW4)))</formula>
    </cfRule>
    <cfRule type="containsText" dxfId="7205" priority="945" operator="containsText" text="Alta">
      <formula>NOT(ISERROR(SEARCH("Alta",AW4)))</formula>
    </cfRule>
  </conditionalFormatting>
  <conditionalFormatting sqref="AV4">
    <cfRule type="cellIs" dxfId="7204" priority="921" operator="greaterThan">
      <formula>75%</formula>
    </cfRule>
    <cfRule type="cellIs" dxfId="7203" priority="922" operator="between">
      <formula>51%</formula>
      <formula>75%</formula>
    </cfRule>
    <cfRule type="cellIs" dxfId="7202" priority="923" operator="between">
      <formula>26%</formula>
      <formula>50%</formula>
    </cfRule>
    <cfRule type="cellIs" dxfId="7201" priority="924" operator="between">
      <formula>0%</formula>
      <formula>25%</formula>
    </cfRule>
    <cfRule type="containsText" dxfId="7200" priority="925" operator="containsText" text="BAJA">
      <formula>NOT(ISERROR(SEARCH("BAJA",AV4)))</formula>
    </cfRule>
    <cfRule type="containsText" dxfId="7199" priority="926" operator="containsText" text="MEDIA">
      <formula>NOT(ISERROR(SEARCH("MEDIA",AV4)))</formula>
    </cfRule>
    <cfRule type="containsText" dxfId="7198" priority="927" operator="containsText" text="ALTA">
      <formula>NOT(ISERROR(SEARCH("ALTA",AV4)))</formula>
    </cfRule>
  </conditionalFormatting>
  <conditionalFormatting sqref="AV5:AV7">
    <cfRule type="cellIs" dxfId="7197" priority="914" operator="greaterThan">
      <formula>75%</formula>
    </cfRule>
    <cfRule type="cellIs" dxfId="7196" priority="915" operator="between">
      <formula>51%</formula>
      <formula>75%</formula>
    </cfRule>
    <cfRule type="cellIs" dxfId="7195" priority="916" operator="between">
      <formula>26%</formula>
      <formula>50%</formula>
    </cfRule>
    <cfRule type="cellIs" dxfId="7194" priority="917" operator="between">
      <formula>0%</formula>
      <formula>25%</formula>
    </cfRule>
    <cfRule type="containsText" dxfId="7193" priority="918" operator="containsText" text="BAJA">
      <formula>NOT(ISERROR(SEARCH("BAJA",AV5)))</formula>
    </cfRule>
    <cfRule type="containsText" dxfId="7192" priority="919" operator="containsText" text="MEDIA">
      <formula>NOT(ISERROR(SEARCH("MEDIA",AV5)))</formula>
    </cfRule>
    <cfRule type="containsText" dxfId="7191" priority="920" operator="containsText" text="ALTA">
      <formula>NOT(ISERROR(SEARCH("ALTA",AV5)))</formula>
    </cfRule>
  </conditionalFormatting>
  <conditionalFormatting sqref="AC4">
    <cfRule type="containsText" dxfId="7190" priority="848" operator="containsText" text="BAJA">
      <formula>NOT(ISERROR(SEARCH("BAJA",AC4)))</formula>
    </cfRule>
    <cfRule type="containsText" dxfId="7189" priority="849" operator="containsText" text="MEDIA">
      <formula>NOT(ISERROR(SEARCH("MEDIA",AC4)))</formula>
    </cfRule>
    <cfRule type="containsText" dxfId="7188" priority="850" operator="containsText" text="ALTA">
      <formula>NOT(ISERROR(SEARCH("ALTA",AC4)))</formula>
    </cfRule>
  </conditionalFormatting>
  <conditionalFormatting sqref="AD7">
    <cfRule type="containsText" dxfId="7187" priority="845" operator="containsText" text="BAJA">
      <formula>NOT(ISERROR(SEARCH("BAJA",AD7)))</formula>
    </cfRule>
    <cfRule type="containsText" dxfId="7186" priority="846" operator="containsText" text="MEDIA">
      <formula>NOT(ISERROR(SEARCH("MEDIA",AD7)))</formula>
    </cfRule>
    <cfRule type="containsText" dxfId="7185" priority="847" operator="containsText" text="ALTA">
      <formula>NOT(ISERROR(SEARCH("ALTA",AD7)))</formula>
    </cfRule>
  </conditionalFormatting>
  <conditionalFormatting sqref="AN7">
    <cfRule type="containsText" dxfId="7184" priority="842" operator="containsText" text="BAJA">
      <formula>NOT(ISERROR(SEARCH("BAJA",AN7)))</formula>
    </cfRule>
    <cfRule type="containsText" dxfId="7183" priority="843" operator="containsText" text="MEDIA">
      <formula>NOT(ISERROR(SEARCH("MEDIA",AN7)))</formula>
    </cfRule>
    <cfRule type="containsText" dxfId="7182" priority="844" operator="containsText" text="ALTA">
      <formula>NOT(ISERROR(SEARCH("ALTA",AN7)))</formula>
    </cfRule>
  </conditionalFormatting>
  <conditionalFormatting sqref="AS4">
    <cfRule type="containsText" dxfId="7181" priority="839" operator="containsText" text="BAJA">
      <formula>NOT(ISERROR(SEARCH("BAJA",AS4)))</formula>
    </cfRule>
    <cfRule type="containsText" dxfId="7180" priority="840" operator="containsText" text="MEDIA">
      <formula>NOT(ISERROR(SEARCH("MEDIA",AS4)))</formula>
    </cfRule>
    <cfRule type="containsText" dxfId="7179" priority="841" operator="containsText" text="ALTA">
      <formula>NOT(ISERROR(SEARCH("ALTA",AS4)))</formula>
    </cfRule>
  </conditionalFormatting>
  <conditionalFormatting sqref="AS5">
    <cfRule type="containsText" dxfId="7178" priority="836" operator="containsText" text="BAJA">
      <formula>NOT(ISERROR(SEARCH("BAJA",AS5)))</formula>
    </cfRule>
    <cfRule type="containsText" dxfId="7177" priority="837" operator="containsText" text="MEDIA">
      <formula>NOT(ISERROR(SEARCH("MEDIA",AS5)))</formula>
    </cfRule>
    <cfRule type="containsText" dxfId="7176" priority="838" operator="containsText" text="ALTA">
      <formula>NOT(ISERROR(SEARCH("ALTA",AS5)))</formula>
    </cfRule>
  </conditionalFormatting>
  <conditionalFormatting sqref="AS7">
    <cfRule type="containsText" dxfId="7175" priority="833" operator="containsText" text="BAJA">
      <formula>NOT(ISERROR(SEARCH("BAJA",AS7)))</formula>
    </cfRule>
    <cfRule type="containsText" dxfId="7174" priority="834" operator="containsText" text="MEDIA">
      <formula>NOT(ISERROR(SEARCH("MEDIA",AS7)))</formula>
    </cfRule>
    <cfRule type="containsText" dxfId="7173" priority="835" operator="containsText" text="ALTA">
      <formula>NOT(ISERROR(SEARCH("ALTA",AS7)))</formula>
    </cfRule>
  </conditionalFormatting>
  <conditionalFormatting sqref="AJ8:AK9">
    <cfRule type="containsText" dxfId="7172" priority="827" operator="containsText" text="BAJA">
      <formula>NOT(ISERROR(SEARCH("BAJA",AJ8)))</formula>
    </cfRule>
    <cfRule type="containsText" dxfId="7171" priority="828" operator="containsText" text="MEDIA">
      <formula>NOT(ISERROR(SEARCH("MEDIA",AJ8)))</formula>
    </cfRule>
    <cfRule type="containsText" dxfId="7170" priority="829" operator="containsText" text="ALTA">
      <formula>NOT(ISERROR(SEARCH("ALTA",AJ8)))</formula>
    </cfRule>
  </conditionalFormatting>
  <conditionalFormatting sqref="AU8:AV8">
    <cfRule type="cellIs" dxfId="7169" priority="767" operator="greaterThan">
      <formula>75%</formula>
    </cfRule>
    <cfRule type="cellIs" dxfId="7168" priority="768" operator="between">
      <formula>51%</formula>
      <formula>75%</formula>
    </cfRule>
    <cfRule type="cellIs" dxfId="7167" priority="769" operator="between">
      <formula>26%</formula>
      <formula>50%</formula>
    </cfRule>
    <cfRule type="cellIs" dxfId="7166" priority="770" operator="between">
      <formula>0%</formula>
      <formula>25%</formula>
    </cfRule>
    <cfRule type="containsText" dxfId="7165" priority="830" operator="containsText" text="BAJA">
      <formula>NOT(ISERROR(SEARCH("BAJA",AU8)))</formula>
    </cfRule>
    <cfRule type="containsText" dxfId="7164" priority="831" operator="containsText" text="MEDIA">
      <formula>NOT(ISERROR(SEARCH("MEDIA",AU8)))</formula>
    </cfRule>
    <cfRule type="containsText" dxfId="7163" priority="832" operator="containsText" text="ALTA">
      <formula>NOT(ISERROR(SEARCH("ALTA",AU8)))</formula>
    </cfRule>
  </conditionalFormatting>
  <conditionalFormatting sqref="V9 V8:X8 Z8 AW8:AX8">
    <cfRule type="cellIs" dxfId="7162" priority="796" operator="equal">
      <formula>100%</formula>
    </cfRule>
    <cfRule type="cellIs" dxfId="7161" priority="797" operator="equal">
      <formula>80%</formula>
    </cfRule>
    <cfRule type="cellIs" dxfId="7160" priority="798" operator="equal">
      <formula>60%</formula>
    </cfRule>
    <cfRule type="cellIs" dxfId="7159" priority="799" operator="equal">
      <formula>40%</formula>
    </cfRule>
    <cfRule type="cellIs" dxfId="7158" priority="800" operator="equal">
      <formula>0.2</formula>
    </cfRule>
    <cfRule type="containsText" dxfId="7157" priority="814" operator="containsText" text="Extremo">
      <formula>NOT(ISERROR(SEARCH("Extremo",V8)))</formula>
    </cfRule>
    <cfRule type="containsText" dxfId="7156" priority="815" operator="containsText" text="Alto">
      <formula>NOT(ISERROR(SEARCH("Alto",V8)))</formula>
    </cfRule>
    <cfRule type="containsText" dxfId="7155" priority="816" operator="containsText" text="Bajo">
      <formula>NOT(ISERROR(SEARCH("Bajo",V8)))</formula>
    </cfRule>
    <cfRule type="containsText" dxfId="7154" priority="817" operator="containsText" text="Catastrófico">
      <formula>NOT(ISERROR(SEARCH("Catastrófico",V8)))</formula>
    </cfRule>
    <cfRule type="containsText" dxfId="7153" priority="818" operator="containsText" text="Mayor">
      <formula>NOT(ISERROR(SEARCH("Mayor",V8)))</formula>
    </cfRule>
    <cfRule type="containsText" dxfId="7152" priority="819" operator="containsText" text="Moderado">
      <formula>NOT(ISERROR(SEARCH("Moderado",V8)))</formula>
    </cfRule>
    <cfRule type="containsText" dxfId="7151" priority="820" operator="containsText" text="Menor">
      <formula>NOT(ISERROR(SEARCH("Menor",V8)))</formula>
    </cfRule>
    <cfRule type="containsText" dxfId="7150" priority="821" operator="containsText" text="Leve">
      <formula>NOT(ISERROR(SEARCH("Leve",V8)))</formula>
    </cfRule>
    <cfRule type="containsText" dxfId="7149" priority="822" operator="containsText" text="Muy a">
      <formula>NOT(ISERROR(SEARCH("Muy a",V8)))</formula>
    </cfRule>
    <cfRule type="containsText" dxfId="7148" priority="823" operator="containsText" text="Muy b">
      <formula>NOT(ISERROR(SEARCH("Muy b",V8)))</formula>
    </cfRule>
    <cfRule type="containsText" dxfId="7147" priority="824" operator="containsText" text="Baja">
      <formula>NOT(ISERROR(SEARCH("Baja",V8)))</formula>
    </cfRule>
    <cfRule type="containsText" dxfId="7146" priority="825" operator="containsText" text="Media">
      <formula>NOT(ISERROR(SEARCH("Media",V8)))</formula>
    </cfRule>
    <cfRule type="containsText" dxfId="7145" priority="826" operator="containsText" text="Alta">
      <formula>NOT(ISERROR(SEARCH("Alta",V8)))</formula>
    </cfRule>
  </conditionalFormatting>
  <conditionalFormatting sqref="AA8">
    <cfRule type="cellIs" dxfId="7144" priority="774" operator="equal">
      <formula>100%</formula>
    </cfRule>
    <cfRule type="cellIs" dxfId="7143" priority="775" operator="equal">
      <formula>75%</formula>
    </cfRule>
    <cfRule type="cellIs" dxfId="7142" priority="776" operator="equal">
      <formula>50%</formula>
    </cfRule>
    <cfRule type="cellIs" dxfId="7141" priority="777" operator="equal">
      <formula>25%</formula>
    </cfRule>
    <cfRule type="containsText" dxfId="7140" priority="801" operator="containsText" text="Extremo">
      <formula>NOT(ISERROR(SEARCH("Extremo",AA8)))</formula>
    </cfRule>
    <cfRule type="containsText" dxfId="7139" priority="802" operator="containsText" text="Alto">
      <formula>NOT(ISERROR(SEARCH("Alto",AA8)))</formula>
    </cfRule>
    <cfRule type="containsText" dxfId="7138" priority="803" operator="containsText" text="Bajo">
      <formula>NOT(ISERROR(SEARCH("Bajo",AA8)))</formula>
    </cfRule>
    <cfRule type="containsText" dxfId="7137" priority="804" operator="containsText" text="Catastrófico">
      <formula>NOT(ISERROR(SEARCH("Catastrófico",AA8)))</formula>
    </cfRule>
    <cfRule type="containsText" dxfId="7136" priority="805" operator="containsText" text="Mayor">
      <formula>NOT(ISERROR(SEARCH("Mayor",AA8)))</formula>
    </cfRule>
    <cfRule type="containsText" dxfId="7135" priority="806" operator="containsText" text="Moderado">
      <formula>NOT(ISERROR(SEARCH("Moderado",AA8)))</formula>
    </cfRule>
    <cfRule type="containsText" dxfId="7134" priority="807" operator="containsText" text="Menor">
      <formula>NOT(ISERROR(SEARCH("Menor",AA8)))</formula>
    </cfRule>
    <cfRule type="containsText" dxfId="7133" priority="808" operator="containsText" text="Leve">
      <formula>NOT(ISERROR(SEARCH("Leve",AA8)))</formula>
    </cfRule>
    <cfRule type="containsText" dxfId="7132" priority="809" operator="containsText" text="Muy a">
      <formula>NOT(ISERROR(SEARCH("Muy a",AA8)))</formula>
    </cfRule>
    <cfRule type="containsText" dxfId="7131" priority="810" operator="containsText" text="Muy b">
      <formula>NOT(ISERROR(SEARCH("Muy b",AA8)))</formula>
    </cfRule>
    <cfRule type="containsText" dxfId="7130" priority="811" operator="containsText" text="Baja">
      <formula>NOT(ISERROR(SEARCH("Baja",AA8)))</formula>
    </cfRule>
    <cfRule type="containsText" dxfId="7129" priority="812" operator="containsText" text="Media">
      <formula>NOT(ISERROR(SEARCH("Media",AA8)))</formula>
    </cfRule>
    <cfRule type="containsText" dxfId="7128" priority="813" operator="containsText" text="Alta">
      <formula>NOT(ISERROR(SEARCH("Alta",AA8)))</formula>
    </cfRule>
  </conditionalFormatting>
  <conditionalFormatting sqref="Y8">
    <cfRule type="cellIs" dxfId="7127" priority="778" operator="equal">
      <formula>100%</formula>
    </cfRule>
    <cfRule type="cellIs" dxfId="7126" priority="779" operator="equal">
      <formula>80%</formula>
    </cfRule>
    <cfRule type="cellIs" dxfId="7125" priority="780" operator="equal">
      <formula>60%</formula>
    </cfRule>
    <cfRule type="cellIs" dxfId="7124" priority="781" operator="equal">
      <formula>40%</formula>
    </cfRule>
    <cfRule type="cellIs" dxfId="7123" priority="782" operator="equal">
      <formula>0.2</formula>
    </cfRule>
    <cfRule type="containsText" dxfId="7122" priority="783" operator="containsText" text="Extremo">
      <formula>NOT(ISERROR(SEARCH("Extremo",Y8)))</formula>
    </cfRule>
    <cfRule type="containsText" dxfId="7121" priority="784" operator="containsText" text="Alto">
      <formula>NOT(ISERROR(SEARCH("Alto",Y8)))</formula>
    </cfRule>
    <cfRule type="containsText" dxfId="7120" priority="785" operator="containsText" text="Bajo">
      <formula>NOT(ISERROR(SEARCH("Bajo",Y8)))</formula>
    </cfRule>
    <cfRule type="containsText" dxfId="7119" priority="786" operator="containsText" text="Catastrófico">
      <formula>NOT(ISERROR(SEARCH("Catastrófico",Y8)))</formula>
    </cfRule>
    <cfRule type="containsText" dxfId="7118" priority="787" operator="containsText" text="Mayor">
      <formula>NOT(ISERROR(SEARCH("Mayor",Y8)))</formula>
    </cfRule>
    <cfRule type="containsText" dxfId="7117" priority="788" operator="containsText" text="Moderado">
      <formula>NOT(ISERROR(SEARCH("Moderado",Y8)))</formula>
    </cfRule>
    <cfRule type="containsText" dxfId="7116" priority="789" operator="containsText" text="Menor">
      <formula>NOT(ISERROR(SEARCH("Menor",Y8)))</formula>
    </cfRule>
    <cfRule type="containsText" dxfId="7115" priority="790" operator="containsText" text="Leve">
      <formula>NOT(ISERROR(SEARCH("Leve",Y8)))</formula>
    </cfRule>
    <cfRule type="containsText" dxfId="7114" priority="791" operator="containsText" text="Muy a">
      <formula>NOT(ISERROR(SEARCH("Muy a",Y8)))</formula>
    </cfRule>
    <cfRule type="containsText" dxfId="7113" priority="792" operator="containsText" text="Muy b">
      <formula>NOT(ISERROR(SEARCH("Muy b",Y8)))</formula>
    </cfRule>
    <cfRule type="containsText" dxfId="7112" priority="793" operator="containsText" text="Baja">
      <formula>NOT(ISERROR(SEARCH("Baja",Y8)))</formula>
    </cfRule>
    <cfRule type="containsText" dxfId="7111" priority="794" operator="containsText" text="Media">
      <formula>NOT(ISERROR(SEARCH("Media",Y8)))</formula>
    </cfRule>
    <cfRule type="containsText" dxfId="7110" priority="795" operator="containsText" text="Alta">
      <formula>NOT(ISERROR(SEARCH("Alta",Y8)))</formula>
    </cfRule>
  </conditionalFormatting>
  <conditionalFormatting sqref="AU9">
    <cfRule type="containsText" dxfId="7109" priority="771" operator="containsText" text="BAJA">
      <formula>NOT(ISERROR(SEARCH("BAJA",AU9)))</formula>
    </cfRule>
    <cfRule type="containsText" dxfId="7108" priority="772" operator="containsText" text="MEDIA">
      <formula>NOT(ISERROR(SEARCH("MEDIA",AU9)))</formula>
    </cfRule>
    <cfRule type="containsText" dxfId="7107" priority="773" operator="containsText" text="ALTA">
      <formula>NOT(ISERROR(SEARCH("ALTA",AU9)))</formula>
    </cfRule>
  </conditionalFormatting>
  <conditionalFormatting sqref="AV9">
    <cfRule type="cellIs" dxfId="7106" priority="760" operator="greaterThan">
      <formula>75%</formula>
    </cfRule>
    <cfRule type="cellIs" dxfId="7105" priority="761" operator="between">
      <formula>51%</formula>
      <formula>75%</formula>
    </cfRule>
    <cfRule type="cellIs" dxfId="7104" priority="762" operator="between">
      <formula>26%</formula>
      <formula>50%</formula>
    </cfRule>
    <cfRule type="cellIs" dxfId="7103" priority="763" operator="between">
      <formula>0%</formula>
      <formula>25%</formula>
    </cfRule>
    <cfRule type="containsText" dxfId="7102" priority="764" operator="containsText" text="BAJA">
      <formula>NOT(ISERROR(SEARCH("BAJA",AV9)))</formula>
    </cfRule>
    <cfRule type="containsText" dxfId="7101" priority="765" operator="containsText" text="MEDIA">
      <formula>NOT(ISERROR(SEARCH("MEDIA",AV9)))</formula>
    </cfRule>
    <cfRule type="containsText" dxfId="7100" priority="766" operator="containsText" text="ALTA">
      <formula>NOT(ISERROR(SEARCH("ALTA",AV9)))</formula>
    </cfRule>
  </conditionalFormatting>
  <conditionalFormatting sqref="AD9">
    <cfRule type="containsText" dxfId="7099" priority="742" operator="containsText" text="BAJA">
      <formula>NOT(ISERROR(SEARCH("BAJA",AD9)))</formula>
    </cfRule>
    <cfRule type="containsText" dxfId="7098" priority="743" operator="containsText" text="MEDIA">
      <formula>NOT(ISERROR(SEARCH("MEDIA",AD9)))</formula>
    </cfRule>
    <cfRule type="containsText" dxfId="7097" priority="744" operator="containsText" text="ALTA">
      <formula>NOT(ISERROR(SEARCH("ALTA",AD9)))</formula>
    </cfRule>
  </conditionalFormatting>
  <conditionalFormatting sqref="AN9">
    <cfRule type="containsText" dxfId="7096" priority="739" operator="containsText" text="BAJA">
      <formula>NOT(ISERROR(SEARCH("BAJA",AN9)))</formula>
    </cfRule>
    <cfRule type="containsText" dxfId="7095" priority="740" operator="containsText" text="MEDIA">
      <formula>NOT(ISERROR(SEARCH("MEDIA",AN9)))</formula>
    </cfRule>
    <cfRule type="containsText" dxfId="7094" priority="741" operator="containsText" text="ALTA">
      <formula>NOT(ISERROR(SEARCH("ALTA",AN9)))</formula>
    </cfRule>
  </conditionalFormatting>
  <conditionalFormatting sqref="AP8">
    <cfRule type="containsText" dxfId="7093" priority="736" operator="containsText" text="BAJA">
      <formula>NOT(ISERROR(SEARCH("BAJA",AP8)))</formula>
    </cfRule>
    <cfRule type="containsText" dxfId="7092" priority="737" operator="containsText" text="MEDIA">
      <formula>NOT(ISERROR(SEARCH("MEDIA",AP8)))</formula>
    </cfRule>
    <cfRule type="containsText" dxfId="7091" priority="738" operator="containsText" text="ALTA">
      <formula>NOT(ISERROR(SEARCH("ALTA",AP8)))</formula>
    </cfRule>
  </conditionalFormatting>
  <conditionalFormatting sqref="AP9">
    <cfRule type="containsText" dxfId="7090" priority="733" operator="containsText" text="BAJA">
      <formula>NOT(ISERROR(SEARCH("BAJA",AP9)))</formula>
    </cfRule>
    <cfRule type="containsText" dxfId="7089" priority="734" operator="containsText" text="MEDIA">
      <formula>NOT(ISERROR(SEARCH("MEDIA",AP9)))</formula>
    </cfRule>
    <cfRule type="containsText" dxfId="7088" priority="735" operator="containsText" text="ALTA">
      <formula>NOT(ISERROR(SEARCH("ALTA",AP9)))</formula>
    </cfRule>
  </conditionalFormatting>
  <conditionalFormatting sqref="AS9">
    <cfRule type="containsText" dxfId="7087" priority="730" operator="containsText" text="BAJA">
      <formula>NOT(ISERROR(SEARCH("BAJA",AS9)))</formula>
    </cfRule>
    <cfRule type="containsText" dxfId="7086" priority="731" operator="containsText" text="MEDIA">
      <formula>NOT(ISERROR(SEARCH("MEDIA",AS9)))</formula>
    </cfRule>
    <cfRule type="containsText" dxfId="7085" priority="732" operator="containsText" text="ALTA">
      <formula>NOT(ISERROR(SEARCH("ALTA",AS9)))</formula>
    </cfRule>
  </conditionalFormatting>
  <conditionalFormatting sqref="AS8">
    <cfRule type="containsText" dxfId="7084" priority="727" operator="containsText" text="BAJA">
      <formula>NOT(ISERROR(SEARCH("BAJA",AS8)))</formula>
    </cfRule>
    <cfRule type="containsText" dxfId="7083" priority="728" operator="containsText" text="MEDIA">
      <formula>NOT(ISERROR(SEARCH("MEDIA",AS8)))</formula>
    </cfRule>
    <cfRule type="containsText" dxfId="7082" priority="729" operator="containsText" text="ALTA">
      <formula>NOT(ISERROR(SEARCH("ALTA",AS8)))</formula>
    </cfRule>
  </conditionalFormatting>
  <conditionalFormatting sqref="AZ10">
    <cfRule type="containsText" dxfId="7081" priority="521" operator="containsText" text="BAJA">
      <formula>NOT(ISERROR(SEARCH("BAJA",AZ10)))</formula>
    </cfRule>
    <cfRule type="containsText" dxfId="7080" priority="522" operator="containsText" text="MEDIA">
      <formula>NOT(ISERROR(SEARCH("MEDIA",AZ10)))</formula>
    </cfRule>
    <cfRule type="containsText" dxfId="7079" priority="523" operator="containsText" text="ALTA">
      <formula>NOT(ISERROR(SEARCH("ALTA",AZ10)))</formula>
    </cfRule>
  </conditionalFormatting>
  <conditionalFormatting sqref="AJ10:AK12">
    <cfRule type="containsText" dxfId="7078" priority="721" operator="containsText" text="BAJA">
      <formula>NOT(ISERROR(SEARCH("BAJA",AJ10)))</formula>
    </cfRule>
    <cfRule type="containsText" dxfId="7077" priority="722" operator="containsText" text="MEDIA">
      <formula>NOT(ISERROR(SEARCH("MEDIA",AJ10)))</formula>
    </cfRule>
    <cfRule type="containsText" dxfId="7076" priority="723" operator="containsText" text="ALTA">
      <formula>NOT(ISERROR(SEARCH("ALTA",AJ10)))</formula>
    </cfRule>
  </conditionalFormatting>
  <conditionalFormatting sqref="AR10">
    <cfRule type="containsText" dxfId="7075" priority="724" operator="containsText" text="BAJA">
      <formula>NOT(ISERROR(SEARCH("BAJA",AR10)))</formula>
    </cfRule>
    <cfRule type="containsText" dxfId="7074" priority="725" operator="containsText" text="MEDIA">
      <formula>NOT(ISERROR(SEARCH("MEDIA",AR10)))</formula>
    </cfRule>
    <cfRule type="containsText" dxfId="7073" priority="726" operator="containsText" text="ALTA">
      <formula>NOT(ISERROR(SEARCH("ALTA",AR10)))</formula>
    </cfRule>
  </conditionalFormatting>
  <conditionalFormatting sqref="AX10">
    <cfRule type="cellIs" dxfId="7072" priority="675" operator="equal">
      <formula>100%</formula>
    </cfRule>
    <cfRule type="cellIs" dxfId="7071" priority="676" operator="equal">
      <formula>80%</formula>
    </cfRule>
    <cfRule type="cellIs" dxfId="7070" priority="677" operator="equal">
      <formula>60%</formula>
    </cfRule>
    <cfRule type="cellIs" dxfId="7069" priority="678" operator="equal">
      <formula>40%</formula>
    </cfRule>
    <cfRule type="cellIs" dxfId="7068" priority="679" operator="equal">
      <formula>0.2</formula>
    </cfRule>
    <cfRule type="containsText" dxfId="7067" priority="693" operator="containsText" text="Extremo">
      <formula>NOT(ISERROR(SEARCH("Extremo",AX10)))</formula>
    </cfRule>
    <cfRule type="containsText" dxfId="7066" priority="694" operator="containsText" text="Alto">
      <formula>NOT(ISERROR(SEARCH("Alto",AX10)))</formula>
    </cfRule>
    <cfRule type="containsText" dxfId="7065" priority="695" operator="containsText" text="Bajo">
      <formula>NOT(ISERROR(SEARCH("Bajo",AX10)))</formula>
    </cfRule>
    <cfRule type="containsText" dxfId="7064" priority="706" operator="containsText" text="Catastrófico">
      <formula>NOT(ISERROR(SEARCH("Catastrófico",AX10)))</formula>
    </cfRule>
    <cfRule type="containsText" dxfId="7063" priority="707" operator="containsText" text="Mayor">
      <formula>NOT(ISERROR(SEARCH("Mayor",AX10)))</formula>
    </cfRule>
    <cfRule type="containsText" dxfId="7062" priority="708" operator="containsText" text="Moderado">
      <formula>NOT(ISERROR(SEARCH("Moderado",AX10)))</formula>
    </cfRule>
    <cfRule type="containsText" dxfId="7061" priority="709" operator="containsText" text="Menor">
      <formula>NOT(ISERROR(SEARCH("Menor",AX10)))</formula>
    </cfRule>
    <cfRule type="containsText" dxfId="7060" priority="710" operator="containsText" text="Leve">
      <formula>NOT(ISERROR(SEARCH("Leve",AX10)))</formula>
    </cfRule>
    <cfRule type="containsText" dxfId="7059" priority="716" operator="containsText" text="Muy a">
      <formula>NOT(ISERROR(SEARCH("Muy a",AX10)))</formula>
    </cfRule>
    <cfRule type="containsText" dxfId="7058" priority="717" operator="containsText" text="Muy b">
      <formula>NOT(ISERROR(SEARCH("Muy b",AX10)))</formula>
    </cfRule>
    <cfRule type="containsText" dxfId="7057" priority="718" operator="containsText" text="Baja">
      <formula>NOT(ISERROR(SEARCH("Baja",AX10)))</formula>
    </cfRule>
    <cfRule type="containsText" dxfId="7056" priority="719" operator="containsText" text="Media">
      <formula>NOT(ISERROR(SEARCH("Media",AX10)))</formula>
    </cfRule>
    <cfRule type="containsText" dxfId="7055" priority="720" operator="containsText" text="Alta">
      <formula>NOT(ISERROR(SEARCH("Alta",AX10)))</formula>
    </cfRule>
  </conditionalFormatting>
  <conditionalFormatting sqref="V10">
    <cfRule type="containsText" dxfId="7054" priority="711" operator="containsText" text="Muy a">
      <formula>NOT(ISERROR(SEARCH("Muy a",V10)))</formula>
    </cfRule>
    <cfRule type="containsText" dxfId="7053" priority="712" operator="containsText" text="Muy b">
      <formula>NOT(ISERROR(SEARCH("Muy b",V10)))</formula>
    </cfRule>
    <cfRule type="containsText" dxfId="7052" priority="713" operator="containsText" text="Baja">
      <formula>NOT(ISERROR(SEARCH("Baja",V10)))</formula>
    </cfRule>
    <cfRule type="containsText" dxfId="7051" priority="714" operator="containsText" text="Media">
      <formula>NOT(ISERROR(SEARCH("Media",V10)))</formula>
    </cfRule>
    <cfRule type="containsText" dxfId="7050" priority="715" operator="containsText" text="Alta">
      <formula>NOT(ISERROR(SEARCH("Alta",V10)))</formula>
    </cfRule>
  </conditionalFormatting>
  <conditionalFormatting sqref="X10">
    <cfRule type="containsText" dxfId="7049" priority="696" operator="containsText" text="Catastrófico">
      <formula>NOT(ISERROR(SEARCH("Catastrófico",X10)))</formula>
    </cfRule>
    <cfRule type="containsText" dxfId="7048" priority="697" operator="containsText" text="Mayor">
      <formula>NOT(ISERROR(SEARCH("Mayor",X10)))</formula>
    </cfRule>
    <cfRule type="containsText" dxfId="7047" priority="698" operator="containsText" text="Moderado">
      <formula>NOT(ISERROR(SEARCH("Moderado",X10)))</formula>
    </cfRule>
    <cfRule type="containsText" dxfId="7046" priority="699" operator="containsText" text="Menor">
      <formula>NOT(ISERROR(SEARCH("Menor",X10)))</formula>
    </cfRule>
    <cfRule type="containsText" dxfId="7045" priority="700" operator="containsText" text="Leve">
      <formula>NOT(ISERROR(SEARCH("Leve",X10)))</formula>
    </cfRule>
    <cfRule type="containsText" dxfId="7044" priority="701" operator="containsText" text="Muy a">
      <formula>NOT(ISERROR(SEARCH("Muy a",X10)))</formula>
    </cfRule>
    <cfRule type="containsText" dxfId="7043" priority="702" operator="containsText" text="Muy b">
      <formula>NOT(ISERROR(SEARCH("Muy b",X10)))</formula>
    </cfRule>
    <cfRule type="containsText" dxfId="7042" priority="703" operator="containsText" text="Baja">
      <formula>NOT(ISERROR(SEARCH("Baja",X10)))</formula>
    </cfRule>
    <cfRule type="containsText" dxfId="7041" priority="704" operator="containsText" text="Media">
      <formula>NOT(ISERROR(SEARCH("Media",X10)))</formula>
    </cfRule>
    <cfRule type="containsText" dxfId="7040" priority="705" operator="containsText" text="Alta">
      <formula>NOT(ISERROR(SEARCH("Alta",X10)))</formula>
    </cfRule>
  </conditionalFormatting>
  <conditionalFormatting sqref="Z10">
    <cfRule type="containsText" dxfId="7039" priority="680" operator="containsText" text="Extremo">
      <formula>NOT(ISERROR(SEARCH("Extremo",Z10)))</formula>
    </cfRule>
    <cfRule type="containsText" dxfId="7038" priority="681" operator="containsText" text="Alto">
      <formula>NOT(ISERROR(SEARCH("Alto",Z10)))</formula>
    </cfRule>
    <cfRule type="containsText" dxfId="7037" priority="682" operator="containsText" text="Bajo">
      <formula>NOT(ISERROR(SEARCH("Bajo",Z10)))</formula>
    </cfRule>
    <cfRule type="containsText" dxfId="7036" priority="683" operator="containsText" text="Catastrófico">
      <formula>NOT(ISERROR(SEARCH("Catastrófico",Z10)))</formula>
    </cfRule>
    <cfRule type="containsText" dxfId="7035" priority="684" operator="containsText" text="Mayor">
      <formula>NOT(ISERROR(SEARCH("Mayor",Z10)))</formula>
    </cfRule>
    <cfRule type="containsText" dxfId="7034" priority="685" operator="containsText" text="Moderado">
      <formula>NOT(ISERROR(SEARCH("Moderado",Z10)))</formula>
    </cfRule>
    <cfRule type="containsText" dxfId="7033" priority="686" operator="containsText" text="Menor">
      <formula>NOT(ISERROR(SEARCH("Menor",Z10)))</formula>
    </cfRule>
    <cfRule type="containsText" dxfId="7032" priority="687" operator="containsText" text="Leve">
      <formula>NOT(ISERROR(SEARCH("Leve",Z10)))</formula>
    </cfRule>
    <cfRule type="containsText" dxfId="7031" priority="688" operator="containsText" text="Muy a">
      <formula>NOT(ISERROR(SEARCH("Muy a",Z10)))</formula>
    </cfRule>
    <cfRule type="containsText" dxfId="7030" priority="689" operator="containsText" text="Muy b">
      <formula>NOT(ISERROR(SEARCH("Muy b",Z10)))</formula>
    </cfRule>
    <cfRule type="containsText" dxfId="7029" priority="690" operator="containsText" text="Baja">
      <formula>NOT(ISERROR(SEARCH("Baja",Z10)))</formula>
    </cfRule>
    <cfRule type="containsText" dxfId="7028" priority="691" operator="containsText" text="Media">
      <formula>NOT(ISERROR(SEARCH("Media",Z10)))</formula>
    </cfRule>
    <cfRule type="containsText" dxfId="7027" priority="692" operator="containsText" text="Alta">
      <formula>NOT(ISERROR(SEARCH("Alta",Z10)))</formula>
    </cfRule>
  </conditionalFormatting>
  <conditionalFormatting sqref="Y10">
    <cfRule type="cellIs" dxfId="7026" priority="657" operator="equal">
      <formula>100%</formula>
    </cfRule>
    <cfRule type="cellIs" dxfId="7025" priority="658" operator="equal">
      <formula>80%</formula>
    </cfRule>
    <cfRule type="cellIs" dxfId="7024" priority="659" operator="equal">
      <formula>60%</formula>
    </cfRule>
    <cfRule type="cellIs" dxfId="7023" priority="660" operator="equal">
      <formula>40%</formula>
    </cfRule>
    <cfRule type="cellIs" dxfId="7022" priority="661" operator="equal">
      <formula>0.2</formula>
    </cfRule>
    <cfRule type="containsText" dxfId="7021" priority="662" operator="containsText" text="Extremo">
      <formula>NOT(ISERROR(SEARCH("Extremo",Y10)))</formula>
    </cfRule>
    <cfRule type="containsText" dxfId="7020" priority="663" operator="containsText" text="Alto">
      <formula>NOT(ISERROR(SEARCH("Alto",Y10)))</formula>
    </cfRule>
    <cfRule type="containsText" dxfId="7019" priority="664" operator="containsText" text="Bajo">
      <formula>NOT(ISERROR(SEARCH("Bajo",Y10)))</formula>
    </cfRule>
    <cfRule type="containsText" dxfId="7018" priority="665" operator="containsText" text="Catastrófico">
      <formula>NOT(ISERROR(SEARCH("Catastrófico",Y10)))</formula>
    </cfRule>
    <cfRule type="containsText" dxfId="7017" priority="666" operator="containsText" text="Mayor">
      <formula>NOT(ISERROR(SEARCH("Mayor",Y10)))</formula>
    </cfRule>
    <cfRule type="containsText" dxfId="7016" priority="667" operator="containsText" text="Moderado">
      <formula>NOT(ISERROR(SEARCH("Moderado",Y10)))</formula>
    </cfRule>
    <cfRule type="containsText" dxfId="7015" priority="668" operator="containsText" text="Menor">
      <formula>NOT(ISERROR(SEARCH("Menor",Y10)))</formula>
    </cfRule>
    <cfRule type="containsText" dxfId="7014" priority="669" operator="containsText" text="Leve">
      <formula>NOT(ISERROR(SEARCH("Leve",Y10)))</formula>
    </cfRule>
    <cfRule type="containsText" dxfId="7013" priority="670" operator="containsText" text="Muy a">
      <formula>NOT(ISERROR(SEARCH("Muy a",Y10)))</formula>
    </cfRule>
    <cfRule type="containsText" dxfId="7012" priority="671" operator="containsText" text="Muy b">
      <formula>NOT(ISERROR(SEARCH("Muy b",Y10)))</formula>
    </cfRule>
    <cfRule type="containsText" dxfId="7011" priority="672" operator="containsText" text="Baja">
      <formula>NOT(ISERROR(SEARCH("Baja",Y10)))</formula>
    </cfRule>
    <cfRule type="containsText" dxfId="7010" priority="673" operator="containsText" text="Media">
      <formula>NOT(ISERROR(SEARCH("Media",Y10)))</formula>
    </cfRule>
    <cfRule type="containsText" dxfId="7009" priority="674" operator="containsText" text="Alta">
      <formula>NOT(ISERROR(SEARCH("Alta",Y10)))</formula>
    </cfRule>
  </conditionalFormatting>
  <conditionalFormatting sqref="W10">
    <cfRule type="cellIs" dxfId="7008" priority="639" operator="equal">
      <formula>100%</formula>
    </cfRule>
    <cfRule type="cellIs" dxfId="7007" priority="640" operator="equal">
      <formula>80%</formula>
    </cfRule>
    <cfRule type="cellIs" dxfId="7006" priority="641" operator="equal">
      <formula>60%</formula>
    </cfRule>
    <cfRule type="cellIs" dxfId="7005" priority="642" operator="equal">
      <formula>40%</formula>
    </cfRule>
    <cfRule type="cellIs" dxfId="7004" priority="643" operator="equal">
      <formula>0.2</formula>
    </cfRule>
    <cfRule type="containsText" dxfId="7003" priority="644" operator="containsText" text="Extremo">
      <formula>NOT(ISERROR(SEARCH("Extremo",W10)))</formula>
    </cfRule>
    <cfRule type="containsText" dxfId="7002" priority="645" operator="containsText" text="Alto">
      <formula>NOT(ISERROR(SEARCH("Alto",W10)))</formula>
    </cfRule>
    <cfRule type="containsText" dxfId="7001" priority="646" operator="containsText" text="Bajo">
      <formula>NOT(ISERROR(SEARCH("Bajo",W10)))</formula>
    </cfRule>
    <cfRule type="containsText" dxfId="7000" priority="647" operator="containsText" text="Catastrófico">
      <formula>NOT(ISERROR(SEARCH("Catastrófico",W10)))</formula>
    </cfRule>
    <cfRule type="containsText" dxfId="6999" priority="648" operator="containsText" text="Mayor">
      <formula>NOT(ISERROR(SEARCH("Mayor",W10)))</formula>
    </cfRule>
    <cfRule type="containsText" dxfId="6998" priority="649" operator="containsText" text="Moderado">
      <formula>NOT(ISERROR(SEARCH("Moderado",W10)))</formula>
    </cfRule>
    <cfRule type="containsText" dxfId="6997" priority="650" operator="containsText" text="Menor">
      <formula>NOT(ISERROR(SEARCH("Menor",W10)))</formula>
    </cfRule>
    <cfRule type="containsText" dxfId="6996" priority="651" operator="containsText" text="Leve">
      <formula>NOT(ISERROR(SEARCH("Leve",W10)))</formula>
    </cfRule>
    <cfRule type="containsText" dxfId="6995" priority="652" operator="containsText" text="Muy a">
      <formula>NOT(ISERROR(SEARCH("Muy a",W10)))</formula>
    </cfRule>
    <cfRule type="containsText" dxfId="6994" priority="653" operator="containsText" text="Muy b">
      <formula>NOT(ISERROR(SEARCH("Muy b",W10)))</formula>
    </cfRule>
    <cfRule type="containsText" dxfId="6993" priority="654" operator="containsText" text="Baja">
      <formula>NOT(ISERROR(SEARCH("Baja",W10)))</formula>
    </cfRule>
    <cfRule type="containsText" dxfId="6992" priority="655" operator="containsText" text="Media">
      <formula>NOT(ISERROR(SEARCH("Media",W10)))</formula>
    </cfRule>
    <cfRule type="containsText" dxfId="6991" priority="656" operator="containsText" text="Alta">
      <formula>NOT(ISERROR(SEARCH("Alta",W10)))</formula>
    </cfRule>
  </conditionalFormatting>
  <conditionalFormatting sqref="AA10">
    <cfRule type="cellIs" dxfId="6990" priority="622" operator="equal">
      <formula>100%</formula>
    </cfRule>
    <cfRule type="cellIs" dxfId="6989" priority="623" operator="equal">
      <formula>75%</formula>
    </cfRule>
    <cfRule type="cellIs" dxfId="6988" priority="624" operator="equal">
      <formula>50%</formula>
    </cfRule>
    <cfRule type="cellIs" dxfId="6987" priority="625" operator="equal">
      <formula>25%</formula>
    </cfRule>
    <cfRule type="containsText" dxfId="6986" priority="626" operator="containsText" text="Extremo">
      <formula>NOT(ISERROR(SEARCH("Extremo",AA10)))</formula>
    </cfRule>
    <cfRule type="containsText" dxfId="6985" priority="627" operator="containsText" text="Alto">
      <formula>NOT(ISERROR(SEARCH("Alto",AA10)))</formula>
    </cfRule>
    <cfRule type="containsText" dxfId="6984" priority="628" operator="containsText" text="Bajo">
      <formula>NOT(ISERROR(SEARCH("Bajo",AA10)))</formula>
    </cfRule>
    <cfRule type="containsText" dxfId="6983" priority="629" operator="containsText" text="Catastrófico">
      <formula>NOT(ISERROR(SEARCH("Catastrófico",AA10)))</formula>
    </cfRule>
    <cfRule type="containsText" dxfId="6982" priority="630" operator="containsText" text="Mayor">
      <formula>NOT(ISERROR(SEARCH("Mayor",AA10)))</formula>
    </cfRule>
    <cfRule type="containsText" dxfId="6981" priority="631" operator="containsText" text="Moderado">
      <formula>NOT(ISERROR(SEARCH("Moderado",AA10)))</formula>
    </cfRule>
    <cfRule type="containsText" dxfId="6980" priority="632" operator="containsText" text="Menor">
      <formula>NOT(ISERROR(SEARCH("Menor",AA10)))</formula>
    </cfRule>
    <cfRule type="containsText" dxfId="6979" priority="633" operator="containsText" text="Leve">
      <formula>NOT(ISERROR(SEARCH("Leve",AA10)))</formula>
    </cfRule>
    <cfRule type="containsText" dxfId="6978" priority="634" operator="containsText" text="Muy a">
      <formula>NOT(ISERROR(SEARCH("Muy a",AA10)))</formula>
    </cfRule>
    <cfRule type="containsText" dxfId="6977" priority="635" operator="containsText" text="Muy b">
      <formula>NOT(ISERROR(SEARCH("Muy b",AA10)))</formula>
    </cfRule>
    <cfRule type="containsText" dxfId="6976" priority="636" operator="containsText" text="Baja">
      <formula>NOT(ISERROR(SEARCH("Baja",AA10)))</formula>
    </cfRule>
    <cfRule type="containsText" dxfId="6975" priority="637" operator="containsText" text="Media">
      <formula>NOT(ISERROR(SEARCH("Media",AA10)))</formula>
    </cfRule>
    <cfRule type="containsText" dxfId="6974" priority="638" operator="containsText" text="Alta">
      <formula>NOT(ISERROR(SEARCH("Alta",AA10)))</formula>
    </cfRule>
  </conditionalFormatting>
  <conditionalFormatting sqref="AU10">
    <cfRule type="containsText" dxfId="6973" priority="619" operator="containsText" text="BAJA">
      <formula>NOT(ISERROR(SEARCH("BAJA",AU10)))</formula>
    </cfRule>
    <cfRule type="containsText" dxfId="6972" priority="620" operator="containsText" text="MEDIA">
      <formula>NOT(ISERROR(SEARCH("MEDIA",AU10)))</formula>
    </cfRule>
    <cfRule type="containsText" dxfId="6971" priority="621" operator="containsText" text="ALTA">
      <formula>NOT(ISERROR(SEARCH("ALTA",AU10)))</formula>
    </cfRule>
  </conditionalFormatting>
  <conditionalFormatting sqref="AU11:AU12">
    <cfRule type="containsText" dxfId="6970" priority="616" operator="containsText" text="BAJA">
      <formula>NOT(ISERROR(SEARCH("BAJA",AU11)))</formula>
    </cfRule>
    <cfRule type="containsText" dxfId="6969" priority="617" operator="containsText" text="MEDIA">
      <formula>NOT(ISERROR(SEARCH("MEDIA",AU11)))</formula>
    </cfRule>
    <cfRule type="containsText" dxfId="6968" priority="618" operator="containsText" text="ALTA">
      <formula>NOT(ISERROR(SEARCH("ALTA",AU11)))</formula>
    </cfRule>
  </conditionalFormatting>
  <conditionalFormatting sqref="AW10">
    <cfRule type="cellIs" dxfId="6967" priority="598" operator="equal">
      <formula>100%</formula>
    </cfRule>
    <cfRule type="cellIs" dxfId="6966" priority="599" operator="equal">
      <formula>80%</formula>
    </cfRule>
    <cfRule type="cellIs" dxfId="6965" priority="600" operator="equal">
      <formula>60%</formula>
    </cfRule>
    <cfRule type="cellIs" dxfId="6964" priority="601" operator="equal">
      <formula>40%</formula>
    </cfRule>
    <cfRule type="cellIs" dxfId="6963" priority="602" operator="equal">
      <formula>0.2</formula>
    </cfRule>
    <cfRule type="containsText" dxfId="6962" priority="603" operator="containsText" text="Extremo">
      <formula>NOT(ISERROR(SEARCH("Extremo",AW10)))</formula>
    </cfRule>
    <cfRule type="containsText" dxfId="6961" priority="604" operator="containsText" text="Alto">
      <formula>NOT(ISERROR(SEARCH("Alto",AW10)))</formula>
    </cfRule>
    <cfRule type="containsText" dxfId="6960" priority="605" operator="containsText" text="Bajo">
      <formula>NOT(ISERROR(SEARCH("Bajo",AW10)))</formula>
    </cfRule>
    <cfRule type="containsText" dxfId="6959" priority="606" operator="containsText" text="Catastrófico">
      <formula>NOT(ISERROR(SEARCH("Catastrófico",AW10)))</formula>
    </cfRule>
    <cfRule type="containsText" dxfId="6958" priority="607" operator="containsText" text="Mayor">
      <formula>NOT(ISERROR(SEARCH("Mayor",AW10)))</formula>
    </cfRule>
    <cfRule type="containsText" dxfId="6957" priority="608" operator="containsText" text="Moderado">
      <formula>NOT(ISERROR(SEARCH("Moderado",AW10)))</formula>
    </cfRule>
    <cfRule type="containsText" dxfId="6956" priority="609" operator="containsText" text="Menor">
      <formula>NOT(ISERROR(SEARCH("Menor",AW10)))</formula>
    </cfRule>
    <cfRule type="containsText" dxfId="6955" priority="610" operator="containsText" text="Leve">
      <formula>NOT(ISERROR(SEARCH("Leve",AW10)))</formula>
    </cfRule>
    <cfRule type="containsText" dxfId="6954" priority="611" operator="containsText" text="Muy a">
      <formula>NOT(ISERROR(SEARCH("Muy a",AW10)))</formula>
    </cfRule>
    <cfRule type="containsText" dxfId="6953" priority="612" operator="containsText" text="Muy b">
      <formula>NOT(ISERROR(SEARCH("Muy b",AW10)))</formula>
    </cfRule>
    <cfRule type="containsText" dxfId="6952" priority="613" operator="containsText" text="Baja">
      <formula>NOT(ISERROR(SEARCH("Baja",AW10)))</formula>
    </cfRule>
    <cfRule type="containsText" dxfId="6951" priority="614" operator="containsText" text="Media">
      <formula>NOT(ISERROR(SEARCH("Media",AW10)))</formula>
    </cfRule>
    <cfRule type="containsText" dxfId="6950" priority="615" operator="containsText" text="Alta">
      <formula>NOT(ISERROR(SEARCH("Alta",AW10)))</formula>
    </cfRule>
  </conditionalFormatting>
  <conditionalFormatting sqref="AV10">
    <cfRule type="cellIs" dxfId="6949" priority="591" operator="greaterThan">
      <formula>75%</formula>
    </cfRule>
    <cfRule type="cellIs" dxfId="6948" priority="592" operator="between">
      <formula>51%</formula>
      <formula>75%</formula>
    </cfRule>
    <cfRule type="cellIs" dxfId="6947" priority="593" operator="between">
      <formula>26%</formula>
      <formula>50%</formula>
    </cfRule>
    <cfRule type="cellIs" dxfId="6946" priority="594" operator="between">
      <formula>0%</formula>
      <formula>25%</formula>
    </cfRule>
    <cfRule type="containsText" dxfId="6945" priority="595" operator="containsText" text="BAJA">
      <formula>NOT(ISERROR(SEARCH("BAJA",AV10)))</formula>
    </cfRule>
    <cfRule type="containsText" dxfId="6944" priority="596" operator="containsText" text="MEDIA">
      <formula>NOT(ISERROR(SEARCH("MEDIA",AV10)))</formula>
    </cfRule>
    <cfRule type="containsText" dxfId="6943" priority="597" operator="containsText" text="ALTA">
      <formula>NOT(ISERROR(SEARCH("ALTA",AV10)))</formula>
    </cfRule>
  </conditionalFormatting>
  <conditionalFormatting sqref="AV11:AV12">
    <cfRule type="cellIs" dxfId="6942" priority="584" operator="greaterThan">
      <formula>75%</formula>
    </cfRule>
    <cfRule type="cellIs" dxfId="6941" priority="585" operator="between">
      <formula>51%</formula>
      <formula>75%</formula>
    </cfRule>
    <cfRule type="cellIs" dxfId="6940" priority="586" operator="between">
      <formula>26%</formula>
      <formula>50%</formula>
    </cfRule>
    <cfRule type="cellIs" dxfId="6939" priority="587" operator="between">
      <formula>0%</formula>
      <formula>25%</formula>
    </cfRule>
    <cfRule type="containsText" dxfId="6938" priority="588" operator="containsText" text="BAJA">
      <formula>NOT(ISERROR(SEARCH("BAJA",AV11)))</formula>
    </cfRule>
    <cfRule type="containsText" dxfId="6937" priority="589" operator="containsText" text="MEDIA">
      <formula>NOT(ISERROR(SEARCH("MEDIA",AV11)))</formula>
    </cfRule>
    <cfRule type="containsText" dxfId="6936" priority="590" operator="containsText" text="ALTA">
      <formula>NOT(ISERROR(SEARCH("ALTA",AV11)))</formula>
    </cfRule>
  </conditionalFormatting>
  <conditionalFormatting sqref="AC11:AD11">
    <cfRule type="containsText" dxfId="6935" priority="518" operator="containsText" text="BAJA">
      <formula>NOT(ISERROR(SEARCH("BAJA",AC11)))</formula>
    </cfRule>
    <cfRule type="containsText" dxfId="6934" priority="519" operator="containsText" text="MEDIA">
      <formula>NOT(ISERROR(SEARCH("MEDIA",AC11)))</formula>
    </cfRule>
    <cfRule type="containsText" dxfId="6933" priority="520" operator="containsText" text="ALTA">
      <formula>NOT(ISERROR(SEARCH("ALTA",AC11)))</formula>
    </cfRule>
  </conditionalFormatting>
  <conditionalFormatting sqref="AL10">
    <cfRule type="containsText" dxfId="6932" priority="509" operator="containsText" text="BAJA">
      <formula>NOT(ISERROR(SEARCH("BAJA",AL10)))</formula>
    </cfRule>
    <cfRule type="containsText" dxfId="6931" priority="510" operator="containsText" text="MEDIA">
      <formula>NOT(ISERROR(SEARCH("MEDIA",AL10)))</formula>
    </cfRule>
    <cfRule type="containsText" dxfId="6930" priority="511" operator="containsText" text="ALTA">
      <formula>NOT(ISERROR(SEARCH("ALTA",AL10)))</formula>
    </cfRule>
  </conditionalFormatting>
  <conditionalFormatting sqref="AL11">
    <cfRule type="containsText" dxfId="6929" priority="506" operator="containsText" text="BAJA">
      <formula>NOT(ISERROR(SEARCH("BAJA",AL11)))</formula>
    </cfRule>
    <cfRule type="containsText" dxfId="6928" priority="507" operator="containsText" text="MEDIA">
      <formula>NOT(ISERROR(SEARCH("MEDIA",AL11)))</formula>
    </cfRule>
    <cfRule type="containsText" dxfId="6927" priority="508" operator="containsText" text="ALTA">
      <formula>NOT(ISERROR(SEARCH("ALTA",AL11)))</formula>
    </cfRule>
  </conditionalFormatting>
  <conditionalFormatting sqref="AN10">
    <cfRule type="containsText" dxfId="6926" priority="503" operator="containsText" text="BAJA">
      <formula>NOT(ISERROR(SEARCH("BAJA",AN10)))</formula>
    </cfRule>
    <cfRule type="containsText" dxfId="6925" priority="504" operator="containsText" text="MEDIA">
      <formula>NOT(ISERROR(SEARCH("MEDIA",AN10)))</formula>
    </cfRule>
    <cfRule type="containsText" dxfId="6924" priority="505" operator="containsText" text="ALTA">
      <formula>NOT(ISERROR(SEARCH("ALTA",AN10)))</formula>
    </cfRule>
  </conditionalFormatting>
  <conditionalFormatting sqref="AN11">
    <cfRule type="containsText" dxfId="6923" priority="500" operator="containsText" text="BAJA">
      <formula>NOT(ISERROR(SEARCH("BAJA",AN11)))</formula>
    </cfRule>
    <cfRule type="containsText" dxfId="6922" priority="501" operator="containsText" text="MEDIA">
      <formula>NOT(ISERROR(SEARCH("MEDIA",AN11)))</formula>
    </cfRule>
    <cfRule type="containsText" dxfId="6921" priority="502" operator="containsText" text="ALTA">
      <formula>NOT(ISERROR(SEARCH("ALTA",AN11)))</formula>
    </cfRule>
  </conditionalFormatting>
  <conditionalFormatting sqref="AS10">
    <cfRule type="containsText" dxfId="6920" priority="497" operator="containsText" text="BAJA">
      <formula>NOT(ISERROR(SEARCH("BAJA",AS10)))</formula>
    </cfRule>
    <cfRule type="containsText" dxfId="6919" priority="498" operator="containsText" text="MEDIA">
      <formula>NOT(ISERROR(SEARCH("MEDIA",AS10)))</formula>
    </cfRule>
    <cfRule type="containsText" dxfId="6918" priority="499" operator="containsText" text="ALTA">
      <formula>NOT(ISERROR(SEARCH("ALTA",AS10)))</formula>
    </cfRule>
  </conditionalFormatting>
  <conditionalFormatting sqref="AS11">
    <cfRule type="containsText" dxfId="6917" priority="494" operator="containsText" text="BAJA">
      <formula>NOT(ISERROR(SEARCH("BAJA",AS11)))</formula>
    </cfRule>
    <cfRule type="containsText" dxfId="6916" priority="495" operator="containsText" text="MEDIA">
      <formula>NOT(ISERROR(SEARCH("MEDIA",AS11)))</formula>
    </cfRule>
    <cfRule type="containsText" dxfId="6915" priority="496" operator="containsText" text="ALTA">
      <formula>NOT(ISERROR(SEARCH("ALTA",AS11)))</formula>
    </cfRule>
  </conditionalFormatting>
  <conditionalFormatting sqref="AS10:AS11">
    <cfRule type="containsText" dxfId="6914" priority="488" operator="containsText" text="BAJA">
      <formula>NOT(ISERROR(SEARCH("BAJA",AS10)))</formula>
    </cfRule>
    <cfRule type="containsText" dxfId="6913" priority="489" operator="containsText" text="MEDIA">
      <formula>NOT(ISERROR(SEARCH("MEDIA",AS10)))</formula>
    </cfRule>
    <cfRule type="containsText" dxfId="6912" priority="490" operator="containsText" text="ALTA">
      <formula>NOT(ISERROR(SEARCH("ALTA",AS10)))</formula>
    </cfRule>
  </conditionalFormatting>
  <conditionalFormatting sqref="AP10">
    <cfRule type="containsText" dxfId="6911" priority="485" operator="containsText" text="BAJA">
      <formula>NOT(ISERROR(SEARCH("BAJA",AP10)))</formula>
    </cfRule>
    <cfRule type="containsText" dxfId="6910" priority="486" operator="containsText" text="MEDIA">
      <formula>NOT(ISERROR(SEARCH("MEDIA",AP10)))</formula>
    </cfRule>
    <cfRule type="containsText" dxfId="6909" priority="487" operator="containsText" text="ALTA">
      <formula>NOT(ISERROR(SEARCH("ALTA",AP10)))</formula>
    </cfRule>
  </conditionalFormatting>
  <conditionalFormatting sqref="AP11">
    <cfRule type="containsText" dxfId="6908" priority="482" operator="containsText" text="BAJA">
      <formula>NOT(ISERROR(SEARCH("BAJA",AP11)))</formula>
    </cfRule>
    <cfRule type="containsText" dxfId="6907" priority="483" operator="containsText" text="MEDIA">
      <formula>NOT(ISERROR(SEARCH("MEDIA",AP11)))</formula>
    </cfRule>
    <cfRule type="containsText" dxfId="6906" priority="484" operator="containsText" text="ALTA">
      <formula>NOT(ISERROR(SEARCH("ALTA",AP11)))</formula>
    </cfRule>
  </conditionalFormatting>
  <conditionalFormatting sqref="AQ10">
    <cfRule type="containsText" dxfId="6905" priority="479" operator="containsText" text="BAJA">
      <formula>NOT(ISERROR(SEARCH("BAJA",AQ10)))</formula>
    </cfRule>
    <cfRule type="containsText" dxfId="6904" priority="480" operator="containsText" text="MEDIA">
      <formula>NOT(ISERROR(SEARCH("MEDIA",AQ10)))</formula>
    </cfRule>
    <cfRule type="containsText" dxfId="6903" priority="481" operator="containsText" text="ALTA">
      <formula>NOT(ISERROR(SEARCH("ALTA",AQ10)))</formula>
    </cfRule>
  </conditionalFormatting>
  <conditionalFormatting sqref="AQ11">
    <cfRule type="containsText" dxfId="6902" priority="476" operator="containsText" text="BAJA">
      <formula>NOT(ISERROR(SEARCH("BAJA",AQ11)))</formula>
    </cfRule>
    <cfRule type="containsText" dxfId="6901" priority="477" operator="containsText" text="MEDIA">
      <formula>NOT(ISERROR(SEARCH("MEDIA",AQ11)))</formula>
    </cfRule>
    <cfRule type="containsText" dxfId="6900" priority="478" operator="containsText" text="ALTA">
      <formula>NOT(ISERROR(SEARCH("ALTA",AQ11)))</formula>
    </cfRule>
  </conditionalFormatting>
  <conditionalFormatting sqref="AJ13:AK14">
    <cfRule type="containsText" dxfId="6899" priority="470" operator="containsText" text="BAJA">
      <formula>NOT(ISERROR(SEARCH("BAJA",AJ13)))</formula>
    </cfRule>
    <cfRule type="containsText" dxfId="6898" priority="471" operator="containsText" text="MEDIA">
      <formula>NOT(ISERROR(SEARCH("MEDIA",AJ13)))</formula>
    </cfRule>
    <cfRule type="containsText" dxfId="6897" priority="472" operator="containsText" text="ALTA">
      <formula>NOT(ISERROR(SEARCH("ALTA",AJ13)))</formula>
    </cfRule>
  </conditionalFormatting>
  <conditionalFormatting sqref="AU13:AV13">
    <cfRule type="cellIs" dxfId="6896" priority="410" operator="greaterThan">
      <formula>75%</formula>
    </cfRule>
    <cfRule type="cellIs" dxfId="6895" priority="411" operator="between">
      <formula>51%</formula>
      <formula>75%</formula>
    </cfRule>
    <cfRule type="cellIs" dxfId="6894" priority="412" operator="between">
      <formula>26%</formula>
      <formula>50%</formula>
    </cfRule>
    <cfRule type="cellIs" dxfId="6893" priority="413" operator="between">
      <formula>0%</formula>
      <formula>25%</formula>
    </cfRule>
    <cfRule type="containsText" dxfId="6892" priority="473" operator="containsText" text="BAJA">
      <formula>NOT(ISERROR(SEARCH("BAJA",AU13)))</formula>
    </cfRule>
    <cfRule type="containsText" dxfId="6891" priority="474" operator="containsText" text="MEDIA">
      <formula>NOT(ISERROR(SEARCH("MEDIA",AU13)))</formula>
    </cfRule>
    <cfRule type="containsText" dxfId="6890" priority="475" operator="containsText" text="ALTA">
      <formula>NOT(ISERROR(SEARCH("ALTA",AU13)))</formula>
    </cfRule>
  </conditionalFormatting>
  <conditionalFormatting sqref="V14 V13:X13 Z13 AW13:AX13">
    <cfRule type="cellIs" dxfId="6889" priority="439" operator="equal">
      <formula>100%</formula>
    </cfRule>
    <cfRule type="cellIs" dxfId="6888" priority="440" operator="equal">
      <formula>80%</formula>
    </cfRule>
    <cfRule type="cellIs" dxfId="6887" priority="441" operator="equal">
      <formula>60%</formula>
    </cfRule>
    <cfRule type="cellIs" dxfId="6886" priority="442" operator="equal">
      <formula>40%</formula>
    </cfRule>
    <cfRule type="cellIs" dxfId="6885" priority="443" operator="equal">
      <formula>0.2</formula>
    </cfRule>
    <cfRule type="containsText" dxfId="6884" priority="457" operator="containsText" text="Extremo">
      <formula>NOT(ISERROR(SEARCH("Extremo",V13)))</formula>
    </cfRule>
    <cfRule type="containsText" dxfId="6883" priority="458" operator="containsText" text="Alto">
      <formula>NOT(ISERROR(SEARCH("Alto",V13)))</formula>
    </cfRule>
    <cfRule type="containsText" dxfId="6882" priority="459" operator="containsText" text="Bajo">
      <formula>NOT(ISERROR(SEARCH("Bajo",V13)))</formula>
    </cfRule>
    <cfRule type="containsText" dxfId="6881" priority="460" operator="containsText" text="Catastrófico">
      <formula>NOT(ISERROR(SEARCH("Catastrófico",V13)))</formula>
    </cfRule>
    <cfRule type="containsText" dxfId="6880" priority="461" operator="containsText" text="Mayor">
      <formula>NOT(ISERROR(SEARCH("Mayor",V13)))</formula>
    </cfRule>
    <cfRule type="containsText" dxfId="6879" priority="462" operator="containsText" text="Moderado">
      <formula>NOT(ISERROR(SEARCH("Moderado",V13)))</formula>
    </cfRule>
    <cfRule type="containsText" dxfId="6878" priority="463" operator="containsText" text="Menor">
      <formula>NOT(ISERROR(SEARCH("Menor",V13)))</formula>
    </cfRule>
    <cfRule type="containsText" dxfId="6877" priority="464" operator="containsText" text="Leve">
      <formula>NOT(ISERROR(SEARCH("Leve",V13)))</formula>
    </cfRule>
    <cfRule type="containsText" dxfId="6876" priority="465" operator="containsText" text="Muy a">
      <formula>NOT(ISERROR(SEARCH("Muy a",V13)))</formula>
    </cfRule>
    <cfRule type="containsText" dxfId="6875" priority="466" operator="containsText" text="Muy b">
      <formula>NOT(ISERROR(SEARCH("Muy b",V13)))</formula>
    </cfRule>
    <cfRule type="containsText" dxfId="6874" priority="467" operator="containsText" text="Baja">
      <formula>NOT(ISERROR(SEARCH("Baja",V13)))</formula>
    </cfRule>
    <cfRule type="containsText" dxfId="6873" priority="468" operator="containsText" text="Media">
      <formula>NOT(ISERROR(SEARCH("Media",V13)))</formula>
    </cfRule>
    <cfRule type="containsText" dxfId="6872" priority="469" operator="containsText" text="Alta">
      <formula>NOT(ISERROR(SEARCH("Alta",V13)))</formula>
    </cfRule>
  </conditionalFormatting>
  <conditionalFormatting sqref="AA13">
    <cfRule type="cellIs" dxfId="6871" priority="417" operator="equal">
      <formula>100%</formula>
    </cfRule>
    <cfRule type="cellIs" dxfId="6870" priority="418" operator="equal">
      <formula>75%</formula>
    </cfRule>
    <cfRule type="cellIs" dxfId="6869" priority="419" operator="equal">
      <formula>50%</formula>
    </cfRule>
    <cfRule type="cellIs" dxfId="6868" priority="420" operator="equal">
      <formula>25%</formula>
    </cfRule>
    <cfRule type="containsText" dxfId="6867" priority="444" operator="containsText" text="Extremo">
      <formula>NOT(ISERROR(SEARCH("Extremo",AA13)))</formula>
    </cfRule>
    <cfRule type="containsText" dxfId="6866" priority="445" operator="containsText" text="Alto">
      <formula>NOT(ISERROR(SEARCH("Alto",AA13)))</formula>
    </cfRule>
    <cfRule type="containsText" dxfId="6865" priority="446" operator="containsText" text="Bajo">
      <formula>NOT(ISERROR(SEARCH("Bajo",AA13)))</formula>
    </cfRule>
    <cfRule type="containsText" dxfId="6864" priority="447" operator="containsText" text="Catastrófico">
      <formula>NOT(ISERROR(SEARCH("Catastrófico",AA13)))</formula>
    </cfRule>
    <cfRule type="containsText" dxfId="6863" priority="448" operator="containsText" text="Mayor">
      <formula>NOT(ISERROR(SEARCH("Mayor",AA13)))</formula>
    </cfRule>
    <cfRule type="containsText" dxfId="6862" priority="449" operator="containsText" text="Moderado">
      <formula>NOT(ISERROR(SEARCH("Moderado",AA13)))</formula>
    </cfRule>
    <cfRule type="containsText" dxfId="6861" priority="450" operator="containsText" text="Menor">
      <formula>NOT(ISERROR(SEARCH("Menor",AA13)))</formula>
    </cfRule>
    <cfRule type="containsText" dxfId="6860" priority="451" operator="containsText" text="Leve">
      <formula>NOT(ISERROR(SEARCH("Leve",AA13)))</formula>
    </cfRule>
    <cfRule type="containsText" dxfId="6859" priority="452" operator="containsText" text="Muy a">
      <formula>NOT(ISERROR(SEARCH("Muy a",AA13)))</formula>
    </cfRule>
    <cfRule type="containsText" dxfId="6858" priority="453" operator="containsText" text="Muy b">
      <formula>NOT(ISERROR(SEARCH("Muy b",AA13)))</formula>
    </cfRule>
    <cfRule type="containsText" dxfId="6857" priority="454" operator="containsText" text="Baja">
      <formula>NOT(ISERROR(SEARCH("Baja",AA13)))</formula>
    </cfRule>
    <cfRule type="containsText" dxfId="6856" priority="455" operator="containsText" text="Media">
      <formula>NOT(ISERROR(SEARCH("Media",AA13)))</formula>
    </cfRule>
    <cfRule type="containsText" dxfId="6855" priority="456" operator="containsText" text="Alta">
      <formula>NOT(ISERROR(SEARCH("Alta",AA13)))</formula>
    </cfRule>
  </conditionalFormatting>
  <conditionalFormatting sqref="Y13">
    <cfRule type="cellIs" dxfId="6854" priority="421" operator="equal">
      <formula>100%</formula>
    </cfRule>
    <cfRule type="cellIs" dxfId="6853" priority="422" operator="equal">
      <formula>80%</formula>
    </cfRule>
    <cfRule type="cellIs" dxfId="6852" priority="423" operator="equal">
      <formula>60%</formula>
    </cfRule>
    <cfRule type="cellIs" dxfId="6851" priority="424" operator="equal">
      <formula>40%</formula>
    </cfRule>
    <cfRule type="cellIs" dxfId="6850" priority="425" operator="equal">
      <formula>0.2</formula>
    </cfRule>
    <cfRule type="containsText" dxfId="6849" priority="426" operator="containsText" text="Extremo">
      <formula>NOT(ISERROR(SEARCH("Extremo",Y13)))</formula>
    </cfRule>
    <cfRule type="containsText" dxfId="6848" priority="427" operator="containsText" text="Alto">
      <formula>NOT(ISERROR(SEARCH("Alto",Y13)))</formula>
    </cfRule>
    <cfRule type="containsText" dxfId="6847" priority="428" operator="containsText" text="Bajo">
      <formula>NOT(ISERROR(SEARCH("Bajo",Y13)))</formula>
    </cfRule>
    <cfRule type="containsText" dxfId="6846" priority="429" operator="containsText" text="Catastrófico">
      <formula>NOT(ISERROR(SEARCH("Catastrófico",Y13)))</formula>
    </cfRule>
    <cfRule type="containsText" dxfId="6845" priority="430" operator="containsText" text="Mayor">
      <formula>NOT(ISERROR(SEARCH("Mayor",Y13)))</formula>
    </cfRule>
    <cfRule type="containsText" dxfId="6844" priority="431" operator="containsText" text="Moderado">
      <formula>NOT(ISERROR(SEARCH("Moderado",Y13)))</formula>
    </cfRule>
    <cfRule type="containsText" dxfId="6843" priority="432" operator="containsText" text="Menor">
      <formula>NOT(ISERROR(SEARCH("Menor",Y13)))</formula>
    </cfRule>
    <cfRule type="containsText" dxfId="6842" priority="433" operator="containsText" text="Leve">
      <formula>NOT(ISERROR(SEARCH("Leve",Y13)))</formula>
    </cfRule>
    <cfRule type="containsText" dxfId="6841" priority="434" operator="containsText" text="Muy a">
      <formula>NOT(ISERROR(SEARCH("Muy a",Y13)))</formula>
    </cfRule>
    <cfRule type="containsText" dxfId="6840" priority="435" operator="containsText" text="Muy b">
      <formula>NOT(ISERROR(SEARCH("Muy b",Y13)))</formula>
    </cfRule>
    <cfRule type="containsText" dxfId="6839" priority="436" operator="containsText" text="Baja">
      <formula>NOT(ISERROR(SEARCH("Baja",Y13)))</formula>
    </cfRule>
    <cfRule type="containsText" dxfId="6838" priority="437" operator="containsText" text="Media">
      <formula>NOT(ISERROR(SEARCH("Media",Y13)))</formula>
    </cfRule>
    <cfRule type="containsText" dxfId="6837" priority="438" operator="containsText" text="Alta">
      <formula>NOT(ISERROR(SEARCH("Alta",Y13)))</formula>
    </cfRule>
  </conditionalFormatting>
  <conditionalFormatting sqref="AU14">
    <cfRule type="containsText" dxfId="6836" priority="414" operator="containsText" text="BAJA">
      <formula>NOT(ISERROR(SEARCH("BAJA",AU14)))</formula>
    </cfRule>
    <cfRule type="containsText" dxfId="6835" priority="415" operator="containsText" text="MEDIA">
      <formula>NOT(ISERROR(SEARCH("MEDIA",AU14)))</formula>
    </cfRule>
    <cfRule type="containsText" dxfId="6834" priority="416" operator="containsText" text="ALTA">
      <formula>NOT(ISERROR(SEARCH("ALTA",AU14)))</formula>
    </cfRule>
  </conditionalFormatting>
  <conditionalFormatting sqref="AV14">
    <cfRule type="cellIs" dxfId="6833" priority="403" operator="greaterThan">
      <formula>75%</formula>
    </cfRule>
    <cfRule type="cellIs" dxfId="6832" priority="404" operator="between">
      <formula>51%</formula>
      <formula>75%</formula>
    </cfRule>
    <cfRule type="cellIs" dxfId="6831" priority="405" operator="between">
      <formula>26%</formula>
      <formula>50%</formula>
    </cfRule>
    <cfRule type="cellIs" dxfId="6830" priority="406" operator="between">
      <formula>0%</formula>
      <formula>25%</formula>
    </cfRule>
    <cfRule type="containsText" dxfId="6829" priority="407" operator="containsText" text="BAJA">
      <formula>NOT(ISERROR(SEARCH("BAJA",AV14)))</formula>
    </cfRule>
    <cfRule type="containsText" dxfId="6828" priority="408" operator="containsText" text="MEDIA">
      <formula>NOT(ISERROR(SEARCH("MEDIA",AV14)))</formula>
    </cfRule>
    <cfRule type="containsText" dxfId="6827" priority="409" operator="containsText" text="ALTA">
      <formula>NOT(ISERROR(SEARCH("ALTA",AV14)))</formula>
    </cfRule>
  </conditionalFormatting>
  <conditionalFormatting sqref="AC13:AD13">
    <cfRule type="containsText" dxfId="6826" priority="400" operator="containsText" text="BAJA">
      <formula>NOT(ISERROR(SEARCH("BAJA",AC13)))</formula>
    </cfRule>
    <cfRule type="containsText" dxfId="6825" priority="401" operator="containsText" text="MEDIA">
      <formula>NOT(ISERROR(SEARCH("MEDIA",AC13)))</formula>
    </cfRule>
    <cfRule type="containsText" dxfId="6824" priority="402" operator="containsText" text="ALTA">
      <formula>NOT(ISERROR(SEARCH("ALTA",AC13)))</formula>
    </cfRule>
  </conditionalFormatting>
  <conditionalFormatting sqref="AL13">
    <cfRule type="containsText" dxfId="6823" priority="397" operator="containsText" text="BAJA">
      <formula>NOT(ISERROR(SEARCH("BAJA",AL13)))</formula>
    </cfRule>
    <cfRule type="containsText" dxfId="6822" priority="398" operator="containsText" text="MEDIA">
      <formula>NOT(ISERROR(SEARCH("MEDIA",AL13)))</formula>
    </cfRule>
    <cfRule type="containsText" dxfId="6821" priority="399" operator="containsText" text="ALTA">
      <formula>NOT(ISERROR(SEARCH("ALTA",AL13)))</formula>
    </cfRule>
  </conditionalFormatting>
  <conditionalFormatting sqref="AS13">
    <cfRule type="containsText" dxfId="6820" priority="394" operator="containsText" text="BAJA">
      <formula>NOT(ISERROR(SEARCH("BAJA",AS13)))</formula>
    </cfRule>
    <cfRule type="containsText" dxfId="6819" priority="395" operator="containsText" text="MEDIA">
      <formula>NOT(ISERROR(SEARCH("MEDIA",AS13)))</formula>
    </cfRule>
    <cfRule type="containsText" dxfId="6818" priority="396" operator="containsText" text="ALTA">
      <formula>NOT(ISERROR(SEARCH("ALTA",AS13)))</formula>
    </cfRule>
  </conditionalFormatting>
  <conditionalFormatting sqref="AS14">
    <cfRule type="containsText" dxfId="6817" priority="391" operator="containsText" text="BAJA">
      <formula>NOT(ISERROR(SEARCH("BAJA",AS14)))</formula>
    </cfRule>
    <cfRule type="containsText" dxfId="6816" priority="392" operator="containsText" text="MEDIA">
      <formula>NOT(ISERROR(SEARCH("MEDIA",AS14)))</formula>
    </cfRule>
    <cfRule type="containsText" dxfId="6815" priority="393" operator="containsText" text="ALTA">
      <formula>NOT(ISERROR(SEARCH("ALTA",AS14)))</formula>
    </cfRule>
  </conditionalFormatting>
  <conditionalFormatting sqref="AQ13">
    <cfRule type="containsText" dxfId="6814" priority="388" operator="containsText" text="BAJA">
      <formula>NOT(ISERROR(SEARCH("BAJA",AQ13)))</formula>
    </cfRule>
    <cfRule type="containsText" dxfId="6813" priority="389" operator="containsText" text="MEDIA">
      <formula>NOT(ISERROR(SEARCH("MEDIA",AQ13)))</formula>
    </cfRule>
    <cfRule type="containsText" dxfId="6812" priority="390" operator="containsText" text="ALTA">
      <formula>NOT(ISERROR(SEARCH("ALTA",AQ13)))</formula>
    </cfRule>
  </conditionalFormatting>
  <conditionalFormatting sqref="S4">
    <cfRule type="cellIs" dxfId="6811" priority="370" operator="equal">
      <formula>100%</formula>
    </cfRule>
    <cfRule type="cellIs" dxfId="6810" priority="371" operator="equal">
      <formula>80%</formula>
    </cfRule>
    <cfRule type="cellIs" dxfId="6809" priority="372" operator="equal">
      <formula>60%</formula>
    </cfRule>
    <cfRule type="cellIs" dxfId="6808" priority="373" operator="equal">
      <formula>40%</formula>
    </cfRule>
    <cfRule type="cellIs" dxfId="6807" priority="374" operator="equal">
      <formula>0.2</formula>
    </cfRule>
    <cfRule type="containsText" dxfId="6806" priority="375" operator="containsText" text="Extremo">
      <formula>NOT(ISERROR(SEARCH("Extremo",S4)))</formula>
    </cfRule>
    <cfRule type="containsText" dxfId="6805" priority="376" operator="containsText" text="Alto">
      <formula>NOT(ISERROR(SEARCH("Alto",S4)))</formula>
    </cfRule>
    <cfRule type="containsText" dxfId="6804" priority="377" operator="containsText" text="Bajo">
      <formula>NOT(ISERROR(SEARCH("Bajo",S4)))</formula>
    </cfRule>
    <cfRule type="containsText" dxfId="6803" priority="378" operator="containsText" text="Catastrófico">
      <formula>NOT(ISERROR(SEARCH("Catastrófico",S4)))</formula>
    </cfRule>
    <cfRule type="containsText" dxfId="6802" priority="379" operator="containsText" text="Mayor">
      <formula>NOT(ISERROR(SEARCH("Mayor",S4)))</formula>
    </cfRule>
    <cfRule type="containsText" dxfId="6801" priority="380" operator="containsText" text="Moderado">
      <formula>NOT(ISERROR(SEARCH("Moderado",S4)))</formula>
    </cfRule>
    <cfRule type="containsText" dxfId="6800" priority="381" operator="containsText" text="Menor">
      <formula>NOT(ISERROR(SEARCH("Menor",S4)))</formula>
    </cfRule>
    <cfRule type="containsText" dxfId="6799" priority="382" operator="containsText" text="Leve">
      <formula>NOT(ISERROR(SEARCH("Leve",S4)))</formula>
    </cfRule>
    <cfRule type="containsText" dxfId="6798" priority="383" operator="containsText" text="Muy a">
      <formula>NOT(ISERROR(SEARCH("Muy a",S4)))</formula>
    </cfRule>
    <cfRule type="containsText" dxfId="6797" priority="384" operator="containsText" text="Muy b">
      <formula>NOT(ISERROR(SEARCH("Muy b",S4)))</formula>
    </cfRule>
    <cfRule type="containsText" dxfId="6796" priority="385" operator="containsText" text="Baja">
      <formula>NOT(ISERROR(SEARCH("Baja",S4)))</formula>
    </cfRule>
    <cfRule type="containsText" dxfId="6795" priority="386" operator="containsText" text="Media">
      <formula>NOT(ISERROR(SEARCH("Media",S4)))</formula>
    </cfRule>
    <cfRule type="containsText" dxfId="6794" priority="387" operator="containsText" text="Alta">
      <formula>NOT(ISERROR(SEARCH("Alta",S4)))</formula>
    </cfRule>
  </conditionalFormatting>
  <conditionalFormatting sqref="T4">
    <cfRule type="cellIs" dxfId="6793" priority="352" operator="equal">
      <formula>100%</formula>
    </cfRule>
    <cfRule type="cellIs" dxfId="6792" priority="353" operator="equal">
      <formula>80%</formula>
    </cfRule>
    <cfRule type="cellIs" dxfId="6791" priority="354" operator="equal">
      <formula>60%</formula>
    </cfRule>
    <cfRule type="cellIs" dxfId="6790" priority="355" operator="equal">
      <formula>40%</formula>
    </cfRule>
    <cfRule type="cellIs" dxfId="6789" priority="356" operator="equal">
      <formula>0.2</formula>
    </cfRule>
    <cfRule type="containsText" dxfId="6788" priority="357" operator="containsText" text="Extremo">
      <formula>NOT(ISERROR(SEARCH("Extremo",T4)))</formula>
    </cfRule>
    <cfRule type="containsText" dxfId="6787" priority="358" operator="containsText" text="Alto">
      <formula>NOT(ISERROR(SEARCH("Alto",T4)))</formula>
    </cfRule>
    <cfRule type="containsText" dxfId="6786" priority="359" operator="containsText" text="Bajo">
      <formula>NOT(ISERROR(SEARCH("Bajo",T4)))</formula>
    </cfRule>
    <cfRule type="containsText" dxfId="6785" priority="360" operator="containsText" text="Catastrófico">
      <formula>NOT(ISERROR(SEARCH("Catastrófico",T4)))</formula>
    </cfRule>
    <cfRule type="containsText" dxfId="6784" priority="361" operator="containsText" text="Mayor">
      <formula>NOT(ISERROR(SEARCH("Mayor",T4)))</formula>
    </cfRule>
    <cfRule type="containsText" dxfId="6783" priority="362" operator="containsText" text="Moderado">
      <formula>NOT(ISERROR(SEARCH("Moderado",T4)))</formula>
    </cfRule>
    <cfRule type="containsText" dxfId="6782" priority="363" operator="containsText" text="Menor">
      <formula>NOT(ISERROR(SEARCH("Menor",T4)))</formula>
    </cfRule>
    <cfRule type="containsText" dxfId="6781" priority="364" operator="containsText" text="Leve">
      <formula>NOT(ISERROR(SEARCH("Leve",T4)))</formula>
    </cfRule>
    <cfRule type="containsText" dxfId="6780" priority="365" operator="containsText" text="Muy a">
      <formula>NOT(ISERROR(SEARCH("Muy a",T4)))</formula>
    </cfRule>
    <cfRule type="containsText" dxfId="6779" priority="366" operator="containsText" text="Muy b">
      <formula>NOT(ISERROR(SEARCH("Muy b",T4)))</formula>
    </cfRule>
    <cfRule type="containsText" dxfId="6778" priority="367" operator="containsText" text="Baja">
      <formula>NOT(ISERROR(SEARCH("Baja",T4)))</formula>
    </cfRule>
    <cfRule type="containsText" dxfId="6777" priority="368" operator="containsText" text="Media">
      <formula>NOT(ISERROR(SEARCH("Media",T4)))</formula>
    </cfRule>
    <cfRule type="containsText" dxfId="6776" priority="369" operator="containsText" text="Alta">
      <formula>NOT(ISERROR(SEARCH("Alta",T4)))</formula>
    </cfRule>
  </conditionalFormatting>
  <conditionalFormatting sqref="S8">
    <cfRule type="cellIs" dxfId="6775" priority="334" operator="equal">
      <formula>100%</formula>
    </cfRule>
    <cfRule type="cellIs" dxfId="6774" priority="335" operator="equal">
      <formula>80%</formula>
    </cfRule>
    <cfRule type="cellIs" dxfId="6773" priority="336" operator="equal">
      <formula>60%</formula>
    </cfRule>
    <cfRule type="cellIs" dxfId="6772" priority="337" operator="equal">
      <formula>40%</formula>
    </cfRule>
    <cfRule type="cellIs" dxfId="6771" priority="338" operator="equal">
      <formula>0.2</formula>
    </cfRule>
    <cfRule type="containsText" dxfId="6770" priority="339" operator="containsText" text="Extremo">
      <formula>NOT(ISERROR(SEARCH("Extremo",S8)))</formula>
    </cfRule>
    <cfRule type="containsText" dxfId="6769" priority="340" operator="containsText" text="Alto">
      <formula>NOT(ISERROR(SEARCH("Alto",S8)))</formula>
    </cfRule>
    <cfRule type="containsText" dxfId="6768" priority="341" operator="containsText" text="Bajo">
      <formula>NOT(ISERROR(SEARCH("Bajo",S8)))</formula>
    </cfRule>
    <cfRule type="containsText" dxfId="6767" priority="342" operator="containsText" text="Catastrófico">
      <formula>NOT(ISERROR(SEARCH("Catastrófico",S8)))</formula>
    </cfRule>
    <cfRule type="containsText" dxfId="6766" priority="343" operator="containsText" text="Mayor">
      <formula>NOT(ISERROR(SEARCH("Mayor",S8)))</formula>
    </cfRule>
    <cfRule type="containsText" dxfId="6765" priority="344" operator="containsText" text="Moderado">
      <formula>NOT(ISERROR(SEARCH("Moderado",S8)))</formula>
    </cfRule>
    <cfRule type="containsText" dxfId="6764" priority="345" operator="containsText" text="Menor">
      <formula>NOT(ISERROR(SEARCH("Menor",S8)))</formula>
    </cfRule>
    <cfRule type="containsText" dxfId="6763" priority="346" operator="containsText" text="Leve">
      <formula>NOT(ISERROR(SEARCH("Leve",S8)))</formula>
    </cfRule>
    <cfRule type="containsText" dxfId="6762" priority="347" operator="containsText" text="Muy a">
      <formula>NOT(ISERROR(SEARCH("Muy a",S8)))</formula>
    </cfRule>
    <cfRule type="containsText" dxfId="6761" priority="348" operator="containsText" text="Muy b">
      <formula>NOT(ISERROR(SEARCH("Muy b",S8)))</formula>
    </cfRule>
    <cfRule type="containsText" dxfId="6760" priority="349" operator="containsText" text="Baja">
      <formula>NOT(ISERROR(SEARCH("Baja",S8)))</formula>
    </cfRule>
    <cfRule type="containsText" dxfId="6759" priority="350" operator="containsText" text="Media">
      <formula>NOT(ISERROR(SEARCH("Media",S8)))</formula>
    </cfRule>
    <cfRule type="containsText" dxfId="6758" priority="351" operator="containsText" text="Alta">
      <formula>NOT(ISERROR(SEARCH("Alta",S8)))</formula>
    </cfRule>
  </conditionalFormatting>
  <conditionalFormatting sqref="T8">
    <cfRule type="cellIs" dxfId="6757" priority="316" operator="equal">
      <formula>100%</formula>
    </cfRule>
    <cfRule type="cellIs" dxfId="6756" priority="317" operator="equal">
      <formula>80%</formula>
    </cfRule>
    <cfRule type="cellIs" dxfId="6755" priority="318" operator="equal">
      <formula>60%</formula>
    </cfRule>
    <cfRule type="cellIs" dxfId="6754" priority="319" operator="equal">
      <formula>40%</formula>
    </cfRule>
    <cfRule type="cellIs" dxfId="6753" priority="320" operator="equal">
      <formula>0.2</formula>
    </cfRule>
    <cfRule type="containsText" dxfId="6752" priority="321" operator="containsText" text="Extremo">
      <formula>NOT(ISERROR(SEARCH("Extremo",T8)))</formula>
    </cfRule>
    <cfRule type="containsText" dxfId="6751" priority="322" operator="containsText" text="Alto">
      <formula>NOT(ISERROR(SEARCH("Alto",T8)))</formula>
    </cfRule>
    <cfRule type="containsText" dxfId="6750" priority="323" operator="containsText" text="Bajo">
      <formula>NOT(ISERROR(SEARCH("Bajo",T8)))</formula>
    </cfRule>
    <cfRule type="containsText" dxfId="6749" priority="324" operator="containsText" text="Catastrófico">
      <formula>NOT(ISERROR(SEARCH("Catastrófico",T8)))</formula>
    </cfRule>
    <cfRule type="containsText" dxfId="6748" priority="325" operator="containsText" text="Mayor">
      <formula>NOT(ISERROR(SEARCH("Mayor",T8)))</formula>
    </cfRule>
    <cfRule type="containsText" dxfId="6747" priority="326" operator="containsText" text="Moderado">
      <formula>NOT(ISERROR(SEARCH("Moderado",T8)))</formula>
    </cfRule>
    <cfRule type="containsText" dxfId="6746" priority="327" operator="containsText" text="Menor">
      <formula>NOT(ISERROR(SEARCH("Menor",T8)))</formula>
    </cfRule>
    <cfRule type="containsText" dxfId="6745" priority="328" operator="containsText" text="Leve">
      <formula>NOT(ISERROR(SEARCH("Leve",T8)))</formula>
    </cfRule>
    <cfRule type="containsText" dxfId="6744" priority="329" operator="containsText" text="Muy a">
      <formula>NOT(ISERROR(SEARCH("Muy a",T8)))</formula>
    </cfRule>
    <cfRule type="containsText" dxfId="6743" priority="330" operator="containsText" text="Muy b">
      <formula>NOT(ISERROR(SEARCH("Muy b",T8)))</formula>
    </cfRule>
    <cfRule type="containsText" dxfId="6742" priority="331" operator="containsText" text="Baja">
      <formula>NOT(ISERROR(SEARCH("Baja",T8)))</formula>
    </cfRule>
    <cfRule type="containsText" dxfId="6741" priority="332" operator="containsText" text="Media">
      <formula>NOT(ISERROR(SEARCH("Media",T8)))</formula>
    </cfRule>
    <cfRule type="containsText" dxfId="6740" priority="333" operator="containsText" text="Alta">
      <formula>NOT(ISERROR(SEARCH("Alta",T8)))</formula>
    </cfRule>
  </conditionalFormatting>
  <conditionalFormatting sqref="S10">
    <cfRule type="cellIs" dxfId="6739" priority="298" operator="equal">
      <formula>100%</formula>
    </cfRule>
    <cfRule type="cellIs" dxfId="6738" priority="299" operator="equal">
      <formula>80%</formula>
    </cfRule>
    <cfRule type="cellIs" dxfId="6737" priority="300" operator="equal">
      <formula>60%</formula>
    </cfRule>
    <cfRule type="cellIs" dxfId="6736" priority="301" operator="equal">
      <formula>40%</formula>
    </cfRule>
    <cfRule type="cellIs" dxfId="6735" priority="302" operator="equal">
      <formula>0.2</formula>
    </cfRule>
    <cfRule type="containsText" dxfId="6734" priority="303" operator="containsText" text="Extremo">
      <formula>NOT(ISERROR(SEARCH("Extremo",S10)))</formula>
    </cfRule>
    <cfRule type="containsText" dxfId="6733" priority="304" operator="containsText" text="Alto">
      <formula>NOT(ISERROR(SEARCH("Alto",S10)))</formula>
    </cfRule>
    <cfRule type="containsText" dxfId="6732" priority="305" operator="containsText" text="Bajo">
      <formula>NOT(ISERROR(SEARCH("Bajo",S10)))</formula>
    </cfRule>
    <cfRule type="containsText" dxfId="6731" priority="306" operator="containsText" text="Catastrófico">
      <formula>NOT(ISERROR(SEARCH("Catastrófico",S10)))</formula>
    </cfRule>
    <cfRule type="containsText" dxfId="6730" priority="307" operator="containsText" text="Mayor">
      <formula>NOT(ISERROR(SEARCH("Mayor",S10)))</formula>
    </cfRule>
    <cfRule type="containsText" dxfId="6729" priority="308" operator="containsText" text="Moderado">
      <formula>NOT(ISERROR(SEARCH("Moderado",S10)))</formula>
    </cfRule>
    <cfRule type="containsText" dxfId="6728" priority="309" operator="containsText" text="Menor">
      <formula>NOT(ISERROR(SEARCH("Menor",S10)))</formula>
    </cfRule>
    <cfRule type="containsText" dxfId="6727" priority="310" operator="containsText" text="Leve">
      <formula>NOT(ISERROR(SEARCH("Leve",S10)))</formula>
    </cfRule>
    <cfRule type="containsText" dxfId="6726" priority="311" operator="containsText" text="Muy a">
      <formula>NOT(ISERROR(SEARCH("Muy a",S10)))</formula>
    </cfRule>
    <cfRule type="containsText" dxfId="6725" priority="312" operator="containsText" text="Muy b">
      <formula>NOT(ISERROR(SEARCH("Muy b",S10)))</formula>
    </cfRule>
    <cfRule type="containsText" dxfId="6724" priority="313" operator="containsText" text="Baja">
      <formula>NOT(ISERROR(SEARCH("Baja",S10)))</formula>
    </cfRule>
    <cfRule type="containsText" dxfId="6723" priority="314" operator="containsText" text="Media">
      <formula>NOT(ISERROR(SEARCH("Media",S10)))</formula>
    </cfRule>
    <cfRule type="containsText" dxfId="6722" priority="315" operator="containsText" text="Alta">
      <formula>NOT(ISERROR(SEARCH("Alta",S10)))</formula>
    </cfRule>
  </conditionalFormatting>
  <conditionalFormatting sqref="T10">
    <cfRule type="cellIs" dxfId="6721" priority="280" operator="equal">
      <formula>100%</formula>
    </cfRule>
    <cfRule type="cellIs" dxfId="6720" priority="281" operator="equal">
      <formula>80%</formula>
    </cfRule>
    <cfRule type="cellIs" dxfId="6719" priority="282" operator="equal">
      <formula>60%</formula>
    </cfRule>
    <cfRule type="cellIs" dxfId="6718" priority="283" operator="equal">
      <formula>40%</formula>
    </cfRule>
    <cfRule type="cellIs" dxfId="6717" priority="284" operator="equal">
      <formula>0.2</formula>
    </cfRule>
    <cfRule type="containsText" dxfId="6716" priority="285" operator="containsText" text="Extremo">
      <formula>NOT(ISERROR(SEARCH("Extremo",T10)))</formula>
    </cfRule>
    <cfRule type="containsText" dxfId="6715" priority="286" operator="containsText" text="Alto">
      <formula>NOT(ISERROR(SEARCH("Alto",T10)))</formula>
    </cfRule>
    <cfRule type="containsText" dxfId="6714" priority="287" operator="containsText" text="Bajo">
      <formula>NOT(ISERROR(SEARCH("Bajo",T10)))</formula>
    </cfRule>
    <cfRule type="containsText" dxfId="6713" priority="288" operator="containsText" text="Catastrófico">
      <formula>NOT(ISERROR(SEARCH("Catastrófico",T10)))</formula>
    </cfRule>
    <cfRule type="containsText" dxfId="6712" priority="289" operator="containsText" text="Mayor">
      <formula>NOT(ISERROR(SEARCH("Mayor",T10)))</formula>
    </cfRule>
    <cfRule type="containsText" dxfId="6711" priority="290" operator="containsText" text="Moderado">
      <formula>NOT(ISERROR(SEARCH("Moderado",T10)))</formula>
    </cfRule>
    <cfRule type="containsText" dxfId="6710" priority="291" operator="containsText" text="Menor">
      <formula>NOT(ISERROR(SEARCH("Menor",T10)))</formula>
    </cfRule>
    <cfRule type="containsText" dxfId="6709" priority="292" operator="containsText" text="Leve">
      <formula>NOT(ISERROR(SEARCH("Leve",T10)))</formula>
    </cfRule>
    <cfRule type="containsText" dxfId="6708" priority="293" operator="containsText" text="Muy a">
      <formula>NOT(ISERROR(SEARCH("Muy a",T10)))</formula>
    </cfRule>
    <cfRule type="containsText" dxfId="6707" priority="294" operator="containsText" text="Muy b">
      <formula>NOT(ISERROR(SEARCH("Muy b",T10)))</formula>
    </cfRule>
    <cfRule type="containsText" dxfId="6706" priority="295" operator="containsText" text="Baja">
      <formula>NOT(ISERROR(SEARCH("Baja",T10)))</formula>
    </cfRule>
    <cfRule type="containsText" dxfId="6705" priority="296" operator="containsText" text="Media">
      <formula>NOT(ISERROR(SEARCH("Media",T10)))</formula>
    </cfRule>
    <cfRule type="containsText" dxfId="6704" priority="297" operator="containsText" text="Alta">
      <formula>NOT(ISERROR(SEARCH("Alta",T10)))</formula>
    </cfRule>
  </conditionalFormatting>
  <conditionalFormatting sqref="S13">
    <cfRule type="cellIs" dxfId="6703" priority="262" operator="equal">
      <formula>100%</formula>
    </cfRule>
    <cfRule type="cellIs" dxfId="6702" priority="263" operator="equal">
      <formula>80%</formula>
    </cfRule>
    <cfRule type="cellIs" dxfId="6701" priority="264" operator="equal">
      <formula>60%</formula>
    </cfRule>
    <cfRule type="cellIs" dxfId="6700" priority="265" operator="equal">
      <formula>40%</formula>
    </cfRule>
    <cfRule type="cellIs" dxfId="6699" priority="266" operator="equal">
      <formula>0.2</formula>
    </cfRule>
    <cfRule type="containsText" dxfId="6698" priority="267" operator="containsText" text="Extremo">
      <formula>NOT(ISERROR(SEARCH("Extremo",S13)))</formula>
    </cfRule>
    <cfRule type="containsText" dxfId="6697" priority="268" operator="containsText" text="Alto">
      <formula>NOT(ISERROR(SEARCH("Alto",S13)))</formula>
    </cfRule>
    <cfRule type="containsText" dxfId="6696" priority="269" operator="containsText" text="Bajo">
      <formula>NOT(ISERROR(SEARCH("Bajo",S13)))</formula>
    </cfRule>
    <cfRule type="containsText" dxfId="6695" priority="270" operator="containsText" text="Catastrófico">
      <formula>NOT(ISERROR(SEARCH("Catastrófico",S13)))</formula>
    </cfRule>
    <cfRule type="containsText" dxfId="6694" priority="271" operator="containsText" text="Mayor">
      <formula>NOT(ISERROR(SEARCH("Mayor",S13)))</formula>
    </cfRule>
    <cfRule type="containsText" dxfId="6693" priority="272" operator="containsText" text="Moderado">
      <formula>NOT(ISERROR(SEARCH("Moderado",S13)))</formula>
    </cfRule>
    <cfRule type="containsText" dxfId="6692" priority="273" operator="containsText" text="Menor">
      <formula>NOT(ISERROR(SEARCH("Menor",S13)))</formula>
    </cfRule>
    <cfRule type="containsText" dxfId="6691" priority="274" operator="containsText" text="Leve">
      <formula>NOT(ISERROR(SEARCH("Leve",S13)))</formula>
    </cfRule>
    <cfRule type="containsText" dxfId="6690" priority="275" operator="containsText" text="Muy a">
      <formula>NOT(ISERROR(SEARCH("Muy a",S13)))</formula>
    </cfRule>
    <cfRule type="containsText" dxfId="6689" priority="276" operator="containsText" text="Muy b">
      <formula>NOT(ISERROR(SEARCH("Muy b",S13)))</formula>
    </cfRule>
    <cfRule type="containsText" dxfId="6688" priority="277" operator="containsText" text="Baja">
      <formula>NOT(ISERROR(SEARCH("Baja",S13)))</formula>
    </cfRule>
    <cfRule type="containsText" dxfId="6687" priority="278" operator="containsText" text="Media">
      <formula>NOT(ISERROR(SEARCH("Media",S13)))</formula>
    </cfRule>
    <cfRule type="containsText" dxfId="6686" priority="279" operator="containsText" text="Alta">
      <formula>NOT(ISERROR(SEARCH("Alta",S13)))</formula>
    </cfRule>
  </conditionalFormatting>
  <conditionalFormatting sqref="T13">
    <cfRule type="cellIs" dxfId="6685" priority="244" operator="equal">
      <formula>100%</formula>
    </cfRule>
    <cfRule type="cellIs" dxfId="6684" priority="245" operator="equal">
      <formula>80%</formula>
    </cfRule>
    <cfRule type="cellIs" dxfId="6683" priority="246" operator="equal">
      <formula>60%</formula>
    </cfRule>
    <cfRule type="cellIs" dxfId="6682" priority="247" operator="equal">
      <formula>40%</formula>
    </cfRule>
    <cfRule type="cellIs" dxfId="6681" priority="248" operator="equal">
      <formula>0.2</formula>
    </cfRule>
    <cfRule type="containsText" dxfId="6680" priority="249" operator="containsText" text="Extremo">
      <formula>NOT(ISERROR(SEARCH("Extremo",T13)))</formula>
    </cfRule>
    <cfRule type="containsText" dxfId="6679" priority="250" operator="containsText" text="Alto">
      <formula>NOT(ISERROR(SEARCH("Alto",T13)))</formula>
    </cfRule>
    <cfRule type="containsText" dxfId="6678" priority="251" operator="containsText" text="Bajo">
      <formula>NOT(ISERROR(SEARCH("Bajo",T13)))</formula>
    </cfRule>
    <cfRule type="containsText" dxfId="6677" priority="252" operator="containsText" text="Catastrófico">
      <formula>NOT(ISERROR(SEARCH("Catastrófico",T13)))</formula>
    </cfRule>
    <cfRule type="containsText" dxfId="6676" priority="253" operator="containsText" text="Mayor">
      <formula>NOT(ISERROR(SEARCH("Mayor",T13)))</formula>
    </cfRule>
    <cfRule type="containsText" dxfId="6675" priority="254" operator="containsText" text="Moderado">
      <formula>NOT(ISERROR(SEARCH("Moderado",T13)))</formula>
    </cfRule>
    <cfRule type="containsText" dxfId="6674" priority="255" operator="containsText" text="Menor">
      <formula>NOT(ISERROR(SEARCH("Menor",T13)))</formula>
    </cfRule>
    <cfRule type="containsText" dxfId="6673" priority="256" operator="containsText" text="Leve">
      <formula>NOT(ISERROR(SEARCH("Leve",T13)))</formula>
    </cfRule>
    <cfRule type="containsText" dxfId="6672" priority="257" operator="containsText" text="Muy a">
      <formula>NOT(ISERROR(SEARCH("Muy a",T13)))</formula>
    </cfRule>
    <cfRule type="containsText" dxfId="6671" priority="258" operator="containsText" text="Muy b">
      <formula>NOT(ISERROR(SEARCH("Muy b",T13)))</formula>
    </cfRule>
    <cfRule type="containsText" dxfId="6670" priority="259" operator="containsText" text="Baja">
      <formula>NOT(ISERROR(SEARCH("Baja",T13)))</formula>
    </cfRule>
    <cfRule type="containsText" dxfId="6669" priority="260" operator="containsText" text="Media">
      <formula>NOT(ISERROR(SEARCH("Media",T13)))</formula>
    </cfRule>
    <cfRule type="containsText" dxfId="6668" priority="261" operator="containsText" text="Alta">
      <formula>NOT(ISERROR(SEARCH("Alta",T13)))</formula>
    </cfRule>
  </conditionalFormatting>
  <conditionalFormatting sqref="U4">
    <cfRule type="cellIs" dxfId="6667" priority="226" operator="equal">
      <formula>100%</formula>
    </cfRule>
    <cfRule type="cellIs" dxfId="6666" priority="227" operator="equal">
      <formula>80%</formula>
    </cfRule>
    <cfRule type="cellIs" dxfId="6665" priority="228" operator="equal">
      <formula>60%</formula>
    </cfRule>
    <cfRule type="cellIs" dxfId="6664" priority="229" operator="equal">
      <formula>40%</formula>
    </cfRule>
    <cfRule type="cellIs" dxfId="6663" priority="230" operator="equal">
      <formula>0.2</formula>
    </cfRule>
    <cfRule type="containsText" dxfId="6662" priority="231" operator="containsText" text="Extremo">
      <formula>NOT(ISERROR(SEARCH("Extremo",U4)))</formula>
    </cfRule>
    <cfRule type="containsText" dxfId="6661" priority="232" operator="containsText" text="Alto">
      <formula>NOT(ISERROR(SEARCH("Alto",U4)))</formula>
    </cfRule>
    <cfRule type="containsText" dxfId="6660" priority="233" operator="containsText" text="Bajo">
      <formula>NOT(ISERROR(SEARCH("Bajo",U4)))</formula>
    </cfRule>
    <cfRule type="containsText" dxfId="6659" priority="234" operator="containsText" text="Catastrófico">
      <formula>NOT(ISERROR(SEARCH("Catastrófico",U4)))</formula>
    </cfRule>
    <cfRule type="containsText" dxfId="6658" priority="235" operator="containsText" text="Mayor">
      <formula>NOT(ISERROR(SEARCH("Mayor",U4)))</formula>
    </cfRule>
    <cfRule type="containsText" dxfId="6657" priority="236" operator="containsText" text="Moderado">
      <formula>NOT(ISERROR(SEARCH("Moderado",U4)))</formula>
    </cfRule>
    <cfRule type="containsText" dxfId="6656" priority="237" operator="containsText" text="Menor">
      <formula>NOT(ISERROR(SEARCH("Menor",U4)))</formula>
    </cfRule>
    <cfRule type="containsText" dxfId="6655" priority="238" operator="containsText" text="Leve">
      <formula>NOT(ISERROR(SEARCH("Leve",U4)))</formula>
    </cfRule>
    <cfRule type="containsText" dxfId="6654" priority="239" operator="containsText" text="Muy a">
      <formula>NOT(ISERROR(SEARCH("Muy a",U4)))</formula>
    </cfRule>
    <cfRule type="containsText" dxfId="6653" priority="240" operator="containsText" text="Muy b">
      <formula>NOT(ISERROR(SEARCH("Muy b",U4)))</formula>
    </cfRule>
    <cfRule type="containsText" dxfId="6652" priority="241" operator="containsText" text="Baja">
      <formula>NOT(ISERROR(SEARCH("Baja",U4)))</formula>
    </cfRule>
    <cfRule type="containsText" dxfId="6651" priority="242" operator="containsText" text="Media">
      <formula>NOT(ISERROR(SEARCH("Media",U4)))</formula>
    </cfRule>
    <cfRule type="containsText" dxfId="6650" priority="243" operator="containsText" text="Alta">
      <formula>NOT(ISERROR(SEARCH("Alta",U4)))</formula>
    </cfRule>
  </conditionalFormatting>
  <conditionalFormatting sqref="U8">
    <cfRule type="cellIs" dxfId="6649" priority="208" operator="equal">
      <formula>100%</formula>
    </cfRule>
    <cfRule type="cellIs" dxfId="6648" priority="209" operator="equal">
      <formula>80%</formula>
    </cfRule>
    <cfRule type="cellIs" dxfId="6647" priority="210" operator="equal">
      <formula>60%</formula>
    </cfRule>
    <cfRule type="cellIs" dxfId="6646" priority="211" operator="equal">
      <formula>40%</formula>
    </cfRule>
    <cfRule type="cellIs" dxfId="6645" priority="212" operator="equal">
      <formula>0.2</formula>
    </cfRule>
    <cfRule type="containsText" dxfId="6644" priority="213" operator="containsText" text="Extremo">
      <formula>NOT(ISERROR(SEARCH("Extremo",U8)))</formula>
    </cfRule>
    <cfRule type="containsText" dxfId="6643" priority="214" operator="containsText" text="Alto">
      <formula>NOT(ISERROR(SEARCH("Alto",U8)))</formula>
    </cfRule>
    <cfRule type="containsText" dxfId="6642" priority="215" operator="containsText" text="Bajo">
      <formula>NOT(ISERROR(SEARCH("Bajo",U8)))</formula>
    </cfRule>
    <cfRule type="containsText" dxfId="6641" priority="216" operator="containsText" text="Catastrófico">
      <formula>NOT(ISERROR(SEARCH("Catastrófico",U8)))</formula>
    </cfRule>
    <cfRule type="containsText" dxfId="6640" priority="217" operator="containsText" text="Mayor">
      <formula>NOT(ISERROR(SEARCH("Mayor",U8)))</formula>
    </cfRule>
    <cfRule type="containsText" dxfId="6639" priority="218" operator="containsText" text="Moderado">
      <formula>NOT(ISERROR(SEARCH("Moderado",U8)))</formula>
    </cfRule>
    <cfRule type="containsText" dxfId="6638" priority="219" operator="containsText" text="Menor">
      <formula>NOT(ISERROR(SEARCH("Menor",U8)))</formula>
    </cfRule>
    <cfRule type="containsText" dxfId="6637" priority="220" operator="containsText" text="Leve">
      <formula>NOT(ISERROR(SEARCH("Leve",U8)))</formula>
    </cfRule>
    <cfRule type="containsText" dxfId="6636" priority="221" operator="containsText" text="Muy a">
      <formula>NOT(ISERROR(SEARCH("Muy a",U8)))</formula>
    </cfRule>
    <cfRule type="containsText" dxfId="6635" priority="222" operator="containsText" text="Muy b">
      <formula>NOT(ISERROR(SEARCH("Muy b",U8)))</formula>
    </cfRule>
    <cfRule type="containsText" dxfId="6634" priority="223" operator="containsText" text="Baja">
      <formula>NOT(ISERROR(SEARCH("Baja",U8)))</formula>
    </cfRule>
    <cfRule type="containsText" dxfId="6633" priority="224" operator="containsText" text="Media">
      <formula>NOT(ISERROR(SEARCH("Media",U8)))</formula>
    </cfRule>
    <cfRule type="containsText" dxfId="6632" priority="225" operator="containsText" text="Alta">
      <formula>NOT(ISERROR(SEARCH("Alta",U8)))</formula>
    </cfRule>
  </conditionalFormatting>
  <conditionalFormatting sqref="U13">
    <cfRule type="cellIs" dxfId="6631" priority="190" operator="equal">
      <formula>100%</formula>
    </cfRule>
    <cfRule type="cellIs" dxfId="6630" priority="191" operator="equal">
      <formula>80%</formula>
    </cfRule>
    <cfRule type="cellIs" dxfId="6629" priority="192" operator="equal">
      <formula>60%</formula>
    </cfRule>
    <cfRule type="cellIs" dxfId="6628" priority="193" operator="equal">
      <formula>40%</formula>
    </cfRule>
    <cfRule type="cellIs" dxfId="6627" priority="194" operator="equal">
      <formula>0.2</formula>
    </cfRule>
    <cfRule type="containsText" dxfId="6626" priority="195" operator="containsText" text="Extremo">
      <formula>NOT(ISERROR(SEARCH("Extremo",U13)))</formula>
    </cfRule>
    <cfRule type="containsText" dxfId="6625" priority="196" operator="containsText" text="Alto">
      <formula>NOT(ISERROR(SEARCH("Alto",U13)))</formula>
    </cfRule>
    <cfRule type="containsText" dxfId="6624" priority="197" operator="containsText" text="Bajo">
      <formula>NOT(ISERROR(SEARCH("Bajo",U13)))</formula>
    </cfRule>
    <cfRule type="containsText" dxfId="6623" priority="198" operator="containsText" text="Catastrófico">
      <formula>NOT(ISERROR(SEARCH("Catastrófico",U13)))</formula>
    </cfRule>
    <cfRule type="containsText" dxfId="6622" priority="199" operator="containsText" text="Mayor">
      <formula>NOT(ISERROR(SEARCH("Mayor",U13)))</formula>
    </cfRule>
    <cfRule type="containsText" dxfId="6621" priority="200" operator="containsText" text="Moderado">
      <formula>NOT(ISERROR(SEARCH("Moderado",U13)))</formula>
    </cfRule>
    <cfRule type="containsText" dxfId="6620" priority="201" operator="containsText" text="Menor">
      <formula>NOT(ISERROR(SEARCH("Menor",U13)))</formula>
    </cfRule>
    <cfRule type="containsText" dxfId="6619" priority="202" operator="containsText" text="Leve">
      <formula>NOT(ISERROR(SEARCH("Leve",U13)))</formula>
    </cfRule>
    <cfRule type="containsText" dxfId="6618" priority="203" operator="containsText" text="Muy a">
      <formula>NOT(ISERROR(SEARCH("Muy a",U13)))</formula>
    </cfRule>
    <cfRule type="containsText" dxfId="6617" priority="204" operator="containsText" text="Muy b">
      <formula>NOT(ISERROR(SEARCH("Muy b",U13)))</formula>
    </cfRule>
    <cfRule type="containsText" dxfId="6616" priority="205" operator="containsText" text="Baja">
      <formula>NOT(ISERROR(SEARCH("Baja",U13)))</formula>
    </cfRule>
    <cfRule type="containsText" dxfId="6615" priority="206" operator="containsText" text="Media">
      <formula>NOT(ISERROR(SEARCH("Media",U13)))</formula>
    </cfRule>
    <cfRule type="containsText" dxfId="6614" priority="207" operator="containsText" text="Alta">
      <formula>NOT(ISERROR(SEARCH("Alta",U13)))</formula>
    </cfRule>
  </conditionalFormatting>
  <conditionalFormatting sqref="U10">
    <cfRule type="cellIs" dxfId="6613" priority="172" operator="equal">
      <formula>100%</formula>
    </cfRule>
    <cfRule type="cellIs" dxfId="6612" priority="173" operator="equal">
      <formula>80%</formula>
    </cfRule>
    <cfRule type="cellIs" dxfId="6611" priority="174" operator="equal">
      <formula>60%</formula>
    </cfRule>
    <cfRule type="cellIs" dxfId="6610" priority="175" operator="equal">
      <formula>40%</formula>
    </cfRule>
    <cfRule type="cellIs" dxfId="6609" priority="176" operator="equal">
      <formula>0.2</formula>
    </cfRule>
    <cfRule type="containsText" dxfId="6608" priority="177" operator="containsText" text="Extremo">
      <formula>NOT(ISERROR(SEARCH("Extremo",U10)))</formula>
    </cfRule>
    <cfRule type="containsText" dxfId="6607" priority="178" operator="containsText" text="Alto">
      <formula>NOT(ISERROR(SEARCH("Alto",U10)))</formula>
    </cfRule>
    <cfRule type="containsText" dxfId="6606" priority="179" operator="containsText" text="Bajo">
      <formula>NOT(ISERROR(SEARCH("Bajo",U10)))</formula>
    </cfRule>
    <cfRule type="containsText" dxfId="6605" priority="180" operator="containsText" text="Catastrófico">
      <formula>NOT(ISERROR(SEARCH("Catastrófico",U10)))</formula>
    </cfRule>
    <cfRule type="containsText" dxfId="6604" priority="181" operator="containsText" text="Mayor">
      <formula>NOT(ISERROR(SEARCH("Mayor",U10)))</formula>
    </cfRule>
    <cfRule type="containsText" dxfId="6603" priority="182" operator="containsText" text="Moderado">
      <formula>NOT(ISERROR(SEARCH("Moderado",U10)))</formula>
    </cfRule>
    <cfRule type="containsText" dxfId="6602" priority="183" operator="containsText" text="Menor">
      <formula>NOT(ISERROR(SEARCH("Menor",U10)))</formula>
    </cfRule>
    <cfRule type="containsText" dxfId="6601" priority="184" operator="containsText" text="Leve">
      <formula>NOT(ISERROR(SEARCH("Leve",U10)))</formula>
    </cfRule>
    <cfRule type="containsText" dxfId="6600" priority="185" operator="containsText" text="Muy a">
      <formula>NOT(ISERROR(SEARCH("Muy a",U10)))</formula>
    </cfRule>
    <cfRule type="containsText" dxfId="6599" priority="186" operator="containsText" text="Muy b">
      <formula>NOT(ISERROR(SEARCH("Muy b",U10)))</formula>
    </cfRule>
    <cfRule type="containsText" dxfId="6598" priority="187" operator="containsText" text="Baja">
      <formula>NOT(ISERROR(SEARCH("Baja",U10)))</formula>
    </cfRule>
    <cfRule type="containsText" dxfId="6597" priority="188" operator="containsText" text="Media">
      <formula>NOT(ISERROR(SEARCH("Media",U10)))</formula>
    </cfRule>
    <cfRule type="containsText" dxfId="6596" priority="189" operator="containsText" text="Alta">
      <formula>NOT(ISERROR(SEARCH("Alta",U10)))</formula>
    </cfRule>
  </conditionalFormatting>
  <conditionalFormatting sqref="AC12">
    <cfRule type="containsText" dxfId="6595" priority="149" operator="containsText" text="BAJA">
      <formula>NOT(ISERROR(SEARCH("BAJA",AC12)))</formula>
    </cfRule>
    <cfRule type="containsText" dxfId="6594" priority="150" operator="containsText" text="MEDIA">
      <formula>NOT(ISERROR(SEARCH("MEDIA",AC12)))</formula>
    </cfRule>
    <cfRule type="containsText" dxfId="6593" priority="151" operator="containsText" text="ALTA">
      <formula>NOT(ISERROR(SEARCH("ALTA",AC12)))</formula>
    </cfRule>
  </conditionalFormatting>
  <conditionalFormatting sqref="AS12">
    <cfRule type="containsText" dxfId="6592" priority="146" operator="containsText" text="BAJA">
      <formula>NOT(ISERROR(SEARCH("BAJA",AS12)))</formula>
    </cfRule>
    <cfRule type="containsText" dxfId="6591" priority="147" operator="containsText" text="MEDIA">
      <formula>NOT(ISERROR(SEARCH("MEDIA",AS12)))</formula>
    </cfRule>
    <cfRule type="containsText" dxfId="6590" priority="148" operator="containsText" text="ALTA">
      <formula>NOT(ISERROR(SEARCH("ALTA",AS12)))</formula>
    </cfRule>
  </conditionalFormatting>
  <conditionalFormatting sqref="AS12">
    <cfRule type="containsText" dxfId="6589" priority="143" operator="containsText" text="BAJA">
      <formula>NOT(ISERROR(SEARCH("BAJA",AS12)))</formula>
    </cfRule>
    <cfRule type="containsText" dxfId="6588" priority="144" operator="containsText" text="MEDIA">
      <formula>NOT(ISERROR(SEARCH("MEDIA",AS12)))</formula>
    </cfRule>
    <cfRule type="containsText" dxfId="6587" priority="145" operator="containsText" text="ALTA">
      <formula>NOT(ISERROR(SEARCH("ALTA",AS12)))</formula>
    </cfRule>
  </conditionalFormatting>
  <conditionalFormatting sqref="AJ15:AK15">
    <cfRule type="containsText" dxfId="6586" priority="137" operator="containsText" text="BAJA">
      <formula>NOT(ISERROR(SEARCH("BAJA",AJ15)))</formula>
    </cfRule>
    <cfRule type="containsText" dxfId="6585" priority="138" operator="containsText" text="MEDIA">
      <formula>NOT(ISERROR(SEARCH("MEDIA",AJ15)))</formula>
    </cfRule>
    <cfRule type="containsText" dxfId="6584" priority="139" operator="containsText" text="ALTA">
      <formula>NOT(ISERROR(SEARCH("ALTA",AJ15)))</formula>
    </cfRule>
  </conditionalFormatting>
  <conditionalFormatting sqref="AU15:AV15">
    <cfRule type="cellIs" dxfId="6583" priority="77" operator="greaterThan">
      <formula>75%</formula>
    </cfRule>
    <cfRule type="cellIs" dxfId="6582" priority="78" operator="between">
      <formula>51%</formula>
      <formula>75%</formula>
    </cfRule>
    <cfRule type="cellIs" dxfId="6581" priority="79" operator="between">
      <formula>26%</formula>
      <formula>50%</formula>
    </cfRule>
    <cfRule type="cellIs" dxfId="6580" priority="80" operator="between">
      <formula>0%</formula>
      <formula>25%</formula>
    </cfRule>
    <cfRule type="containsText" dxfId="6579" priority="140" operator="containsText" text="BAJA">
      <formula>NOT(ISERROR(SEARCH("BAJA",AU15)))</formula>
    </cfRule>
    <cfRule type="containsText" dxfId="6578" priority="141" operator="containsText" text="MEDIA">
      <formula>NOT(ISERROR(SEARCH("MEDIA",AU15)))</formula>
    </cfRule>
    <cfRule type="containsText" dxfId="6577" priority="142" operator="containsText" text="ALTA">
      <formula>NOT(ISERROR(SEARCH("ALTA",AU15)))</formula>
    </cfRule>
  </conditionalFormatting>
  <conditionalFormatting sqref="V15:X15 Z15 AW15:AX15">
    <cfRule type="cellIs" dxfId="6576" priority="106" operator="equal">
      <formula>100%</formula>
    </cfRule>
    <cfRule type="cellIs" dxfId="6575" priority="107" operator="equal">
      <formula>80%</formula>
    </cfRule>
    <cfRule type="cellIs" dxfId="6574" priority="108" operator="equal">
      <formula>60%</formula>
    </cfRule>
    <cfRule type="cellIs" dxfId="6573" priority="109" operator="equal">
      <formula>40%</formula>
    </cfRule>
    <cfRule type="cellIs" dxfId="6572" priority="110" operator="equal">
      <formula>0.2</formula>
    </cfRule>
    <cfRule type="containsText" dxfId="6571" priority="124" operator="containsText" text="Extremo">
      <formula>NOT(ISERROR(SEARCH("Extremo",V15)))</formula>
    </cfRule>
    <cfRule type="containsText" dxfId="6570" priority="125" operator="containsText" text="Alto">
      <formula>NOT(ISERROR(SEARCH("Alto",V15)))</formula>
    </cfRule>
    <cfRule type="containsText" dxfId="6569" priority="126" operator="containsText" text="Bajo">
      <formula>NOT(ISERROR(SEARCH("Bajo",V15)))</formula>
    </cfRule>
    <cfRule type="containsText" dxfId="6568" priority="127" operator="containsText" text="Catastrófico">
      <formula>NOT(ISERROR(SEARCH("Catastrófico",V15)))</formula>
    </cfRule>
    <cfRule type="containsText" dxfId="6567" priority="128" operator="containsText" text="Mayor">
      <formula>NOT(ISERROR(SEARCH("Mayor",V15)))</formula>
    </cfRule>
    <cfRule type="containsText" dxfId="6566" priority="129" operator="containsText" text="Moderado">
      <formula>NOT(ISERROR(SEARCH("Moderado",V15)))</formula>
    </cfRule>
    <cfRule type="containsText" dxfId="6565" priority="130" operator="containsText" text="Menor">
      <formula>NOT(ISERROR(SEARCH("Menor",V15)))</formula>
    </cfRule>
    <cfRule type="containsText" dxfId="6564" priority="131" operator="containsText" text="Leve">
      <formula>NOT(ISERROR(SEARCH("Leve",V15)))</formula>
    </cfRule>
    <cfRule type="containsText" dxfId="6563" priority="132" operator="containsText" text="Muy a">
      <formula>NOT(ISERROR(SEARCH("Muy a",V15)))</formula>
    </cfRule>
    <cfRule type="containsText" dxfId="6562" priority="133" operator="containsText" text="Muy b">
      <formula>NOT(ISERROR(SEARCH("Muy b",V15)))</formula>
    </cfRule>
    <cfRule type="containsText" dxfId="6561" priority="134" operator="containsText" text="Baja">
      <formula>NOT(ISERROR(SEARCH("Baja",V15)))</formula>
    </cfRule>
    <cfRule type="containsText" dxfId="6560" priority="135" operator="containsText" text="Media">
      <formula>NOT(ISERROR(SEARCH("Media",V15)))</formula>
    </cfRule>
    <cfRule type="containsText" dxfId="6559" priority="136" operator="containsText" text="Alta">
      <formula>NOT(ISERROR(SEARCH("Alta",V15)))</formula>
    </cfRule>
  </conditionalFormatting>
  <conditionalFormatting sqref="AA15">
    <cfRule type="cellIs" dxfId="6558" priority="84" operator="equal">
      <formula>100%</formula>
    </cfRule>
    <cfRule type="cellIs" dxfId="6557" priority="85" operator="equal">
      <formula>75%</formula>
    </cfRule>
    <cfRule type="cellIs" dxfId="6556" priority="86" operator="equal">
      <formula>50%</formula>
    </cfRule>
    <cfRule type="cellIs" dxfId="6555" priority="87" operator="equal">
      <formula>25%</formula>
    </cfRule>
    <cfRule type="containsText" dxfId="6554" priority="111" operator="containsText" text="Extremo">
      <formula>NOT(ISERROR(SEARCH("Extremo",AA15)))</formula>
    </cfRule>
    <cfRule type="containsText" dxfId="6553" priority="112" operator="containsText" text="Alto">
      <formula>NOT(ISERROR(SEARCH("Alto",AA15)))</formula>
    </cfRule>
    <cfRule type="containsText" dxfId="6552" priority="113" operator="containsText" text="Bajo">
      <formula>NOT(ISERROR(SEARCH("Bajo",AA15)))</formula>
    </cfRule>
    <cfRule type="containsText" dxfId="6551" priority="114" operator="containsText" text="Catastrófico">
      <formula>NOT(ISERROR(SEARCH("Catastrófico",AA15)))</formula>
    </cfRule>
    <cfRule type="containsText" dxfId="6550" priority="115" operator="containsText" text="Mayor">
      <formula>NOT(ISERROR(SEARCH("Mayor",AA15)))</formula>
    </cfRule>
    <cfRule type="containsText" dxfId="6549" priority="116" operator="containsText" text="Moderado">
      <formula>NOT(ISERROR(SEARCH("Moderado",AA15)))</formula>
    </cfRule>
    <cfRule type="containsText" dxfId="6548" priority="117" operator="containsText" text="Menor">
      <formula>NOT(ISERROR(SEARCH("Menor",AA15)))</formula>
    </cfRule>
    <cfRule type="containsText" dxfId="6547" priority="118" operator="containsText" text="Leve">
      <formula>NOT(ISERROR(SEARCH("Leve",AA15)))</formula>
    </cfRule>
    <cfRule type="containsText" dxfId="6546" priority="119" operator="containsText" text="Muy a">
      <formula>NOT(ISERROR(SEARCH("Muy a",AA15)))</formula>
    </cfRule>
    <cfRule type="containsText" dxfId="6545" priority="120" operator="containsText" text="Muy b">
      <formula>NOT(ISERROR(SEARCH("Muy b",AA15)))</formula>
    </cfRule>
    <cfRule type="containsText" dxfId="6544" priority="121" operator="containsText" text="Baja">
      <formula>NOT(ISERROR(SEARCH("Baja",AA15)))</formula>
    </cfRule>
    <cfRule type="containsText" dxfId="6543" priority="122" operator="containsText" text="Media">
      <formula>NOT(ISERROR(SEARCH("Media",AA15)))</formula>
    </cfRule>
    <cfRule type="containsText" dxfId="6542" priority="123" operator="containsText" text="Alta">
      <formula>NOT(ISERROR(SEARCH("Alta",AA15)))</formula>
    </cfRule>
  </conditionalFormatting>
  <conditionalFormatting sqref="Y15">
    <cfRule type="cellIs" dxfId="6541" priority="88" operator="equal">
      <formula>100%</formula>
    </cfRule>
    <cfRule type="cellIs" dxfId="6540" priority="89" operator="equal">
      <formula>80%</formula>
    </cfRule>
    <cfRule type="cellIs" dxfId="6539" priority="90" operator="equal">
      <formula>60%</formula>
    </cfRule>
    <cfRule type="cellIs" dxfId="6538" priority="91" operator="equal">
      <formula>40%</formula>
    </cfRule>
    <cfRule type="cellIs" dxfId="6537" priority="92" operator="equal">
      <formula>0.2</formula>
    </cfRule>
    <cfRule type="containsText" dxfId="6536" priority="93" operator="containsText" text="Extremo">
      <formula>NOT(ISERROR(SEARCH("Extremo",Y15)))</formula>
    </cfRule>
    <cfRule type="containsText" dxfId="6535" priority="94" operator="containsText" text="Alto">
      <formula>NOT(ISERROR(SEARCH("Alto",Y15)))</formula>
    </cfRule>
    <cfRule type="containsText" dxfId="6534" priority="95" operator="containsText" text="Bajo">
      <formula>NOT(ISERROR(SEARCH("Bajo",Y15)))</formula>
    </cfRule>
    <cfRule type="containsText" dxfId="6533" priority="96" operator="containsText" text="Catastrófico">
      <formula>NOT(ISERROR(SEARCH("Catastrófico",Y15)))</formula>
    </cfRule>
    <cfRule type="containsText" dxfId="6532" priority="97" operator="containsText" text="Mayor">
      <formula>NOT(ISERROR(SEARCH("Mayor",Y15)))</formula>
    </cfRule>
    <cfRule type="containsText" dxfId="6531" priority="98" operator="containsText" text="Moderado">
      <formula>NOT(ISERROR(SEARCH("Moderado",Y15)))</formula>
    </cfRule>
    <cfRule type="containsText" dxfId="6530" priority="99" operator="containsText" text="Menor">
      <formula>NOT(ISERROR(SEARCH("Menor",Y15)))</formula>
    </cfRule>
    <cfRule type="containsText" dxfId="6529" priority="100" operator="containsText" text="Leve">
      <formula>NOT(ISERROR(SEARCH("Leve",Y15)))</formula>
    </cfRule>
    <cfRule type="containsText" dxfId="6528" priority="101" operator="containsText" text="Muy a">
      <formula>NOT(ISERROR(SEARCH("Muy a",Y15)))</formula>
    </cfRule>
    <cfRule type="containsText" dxfId="6527" priority="102" operator="containsText" text="Muy b">
      <formula>NOT(ISERROR(SEARCH("Muy b",Y15)))</formula>
    </cfRule>
    <cfRule type="containsText" dxfId="6526" priority="103" operator="containsText" text="Baja">
      <formula>NOT(ISERROR(SEARCH("Baja",Y15)))</formula>
    </cfRule>
    <cfRule type="containsText" dxfId="6525" priority="104" operator="containsText" text="Media">
      <formula>NOT(ISERROR(SEARCH("Media",Y15)))</formula>
    </cfRule>
    <cfRule type="containsText" dxfId="6524" priority="105" operator="containsText" text="Alta">
      <formula>NOT(ISERROR(SEARCH("Alta",Y15)))</formula>
    </cfRule>
  </conditionalFormatting>
  <conditionalFormatting sqref="AC15:AD15">
    <cfRule type="containsText" dxfId="6523" priority="67" operator="containsText" text="BAJA">
      <formula>NOT(ISERROR(SEARCH("BAJA",AC15)))</formula>
    </cfRule>
    <cfRule type="containsText" dxfId="6522" priority="68" operator="containsText" text="MEDIA">
      <formula>NOT(ISERROR(SEARCH("MEDIA",AC15)))</formula>
    </cfRule>
    <cfRule type="containsText" dxfId="6521" priority="69" operator="containsText" text="ALTA">
      <formula>NOT(ISERROR(SEARCH("ALTA",AC15)))</formula>
    </cfRule>
  </conditionalFormatting>
  <conditionalFormatting sqref="AL15">
    <cfRule type="containsText" dxfId="6520" priority="64" operator="containsText" text="BAJA">
      <formula>NOT(ISERROR(SEARCH("BAJA",AL15)))</formula>
    </cfRule>
    <cfRule type="containsText" dxfId="6519" priority="65" operator="containsText" text="MEDIA">
      <formula>NOT(ISERROR(SEARCH("MEDIA",AL15)))</formula>
    </cfRule>
    <cfRule type="containsText" dxfId="6518" priority="66" operator="containsText" text="ALTA">
      <formula>NOT(ISERROR(SEARCH("ALTA",AL15)))</formula>
    </cfRule>
  </conditionalFormatting>
  <conditionalFormatting sqref="AS15">
    <cfRule type="containsText" dxfId="6517" priority="61" operator="containsText" text="BAJA">
      <formula>NOT(ISERROR(SEARCH("BAJA",AS15)))</formula>
    </cfRule>
    <cfRule type="containsText" dxfId="6516" priority="62" operator="containsText" text="MEDIA">
      <formula>NOT(ISERROR(SEARCH("MEDIA",AS15)))</formula>
    </cfRule>
    <cfRule type="containsText" dxfId="6515" priority="63" operator="containsText" text="ALTA">
      <formula>NOT(ISERROR(SEARCH("ALTA",AS15)))</formula>
    </cfRule>
  </conditionalFormatting>
  <conditionalFormatting sqref="AQ15">
    <cfRule type="containsText" dxfId="6514" priority="55" operator="containsText" text="BAJA">
      <formula>NOT(ISERROR(SEARCH("BAJA",AQ15)))</formula>
    </cfRule>
    <cfRule type="containsText" dxfId="6513" priority="56" operator="containsText" text="MEDIA">
      <formula>NOT(ISERROR(SEARCH("MEDIA",AQ15)))</formula>
    </cfRule>
    <cfRule type="containsText" dxfId="6512" priority="57" operator="containsText" text="ALTA">
      <formula>NOT(ISERROR(SEARCH("ALTA",AQ15)))</formula>
    </cfRule>
  </conditionalFormatting>
  <conditionalFormatting sqref="S15">
    <cfRule type="cellIs" dxfId="6511" priority="37" operator="equal">
      <formula>100%</formula>
    </cfRule>
    <cfRule type="cellIs" dxfId="6510" priority="38" operator="equal">
      <formula>80%</formula>
    </cfRule>
    <cfRule type="cellIs" dxfId="6509" priority="39" operator="equal">
      <formula>60%</formula>
    </cfRule>
    <cfRule type="cellIs" dxfId="6508" priority="40" operator="equal">
      <formula>40%</formula>
    </cfRule>
    <cfRule type="cellIs" dxfId="6507" priority="41" operator="equal">
      <formula>0.2</formula>
    </cfRule>
    <cfRule type="containsText" dxfId="6506" priority="42" operator="containsText" text="Extremo">
      <formula>NOT(ISERROR(SEARCH("Extremo",S15)))</formula>
    </cfRule>
    <cfRule type="containsText" dxfId="6505" priority="43" operator="containsText" text="Alto">
      <formula>NOT(ISERROR(SEARCH("Alto",S15)))</formula>
    </cfRule>
    <cfRule type="containsText" dxfId="6504" priority="44" operator="containsText" text="Bajo">
      <formula>NOT(ISERROR(SEARCH("Bajo",S15)))</formula>
    </cfRule>
    <cfRule type="containsText" dxfId="6503" priority="45" operator="containsText" text="Catastrófico">
      <formula>NOT(ISERROR(SEARCH("Catastrófico",S15)))</formula>
    </cfRule>
    <cfRule type="containsText" dxfId="6502" priority="46" operator="containsText" text="Mayor">
      <formula>NOT(ISERROR(SEARCH("Mayor",S15)))</formula>
    </cfRule>
    <cfRule type="containsText" dxfId="6501" priority="47" operator="containsText" text="Moderado">
      <formula>NOT(ISERROR(SEARCH("Moderado",S15)))</formula>
    </cfRule>
    <cfRule type="containsText" dxfId="6500" priority="48" operator="containsText" text="Menor">
      <formula>NOT(ISERROR(SEARCH("Menor",S15)))</formula>
    </cfRule>
    <cfRule type="containsText" dxfId="6499" priority="49" operator="containsText" text="Leve">
      <formula>NOT(ISERROR(SEARCH("Leve",S15)))</formula>
    </cfRule>
    <cfRule type="containsText" dxfId="6498" priority="50" operator="containsText" text="Muy a">
      <formula>NOT(ISERROR(SEARCH("Muy a",S15)))</formula>
    </cfRule>
    <cfRule type="containsText" dxfId="6497" priority="51" operator="containsText" text="Muy b">
      <formula>NOT(ISERROR(SEARCH("Muy b",S15)))</formula>
    </cfRule>
    <cfRule type="containsText" dxfId="6496" priority="52" operator="containsText" text="Baja">
      <formula>NOT(ISERROR(SEARCH("Baja",S15)))</formula>
    </cfRule>
    <cfRule type="containsText" dxfId="6495" priority="53" operator="containsText" text="Media">
      <formula>NOT(ISERROR(SEARCH("Media",S15)))</formula>
    </cfRule>
    <cfRule type="containsText" dxfId="6494" priority="54" operator="containsText" text="Alta">
      <formula>NOT(ISERROR(SEARCH("Alta",S15)))</formula>
    </cfRule>
  </conditionalFormatting>
  <conditionalFormatting sqref="T15">
    <cfRule type="cellIs" dxfId="6493" priority="19" operator="equal">
      <formula>100%</formula>
    </cfRule>
    <cfRule type="cellIs" dxfId="6492" priority="20" operator="equal">
      <formula>80%</formula>
    </cfRule>
    <cfRule type="cellIs" dxfId="6491" priority="21" operator="equal">
      <formula>60%</formula>
    </cfRule>
    <cfRule type="cellIs" dxfId="6490" priority="22" operator="equal">
      <formula>40%</formula>
    </cfRule>
    <cfRule type="cellIs" dxfId="6489" priority="23" operator="equal">
      <formula>0.2</formula>
    </cfRule>
    <cfRule type="containsText" dxfId="6488" priority="24" operator="containsText" text="Extremo">
      <formula>NOT(ISERROR(SEARCH("Extremo",T15)))</formula>
    </cfRule>
    <cfRule type="containsText" dxfId="6487" priority="25" operator="containsText" text="Alto">
      <formula>NOT(ISERROR(SEARCH("Alto",T15)))</formula>
    </cfRule>
    <cfRule type="containsText" dxfId="6486" priority="26" operator="containsText" text="Bajo">
      <formula>NOT(ISERROR(SEARCH("Bajo",T15)))</formula>
    </cfRule>
    <cfRule type="containsText" dxfId="6485" priority="27" operator="containsText" text="Catastrófico">
      <formula>NOT(ISERROR(SEARCH("Catastrófico",T15)))</formula>
    </cfRule>
    <cfRule type="containsText" dxfId="6484" priority="28" operator="containsText" text="Mayor">
      <formula>NOT(ISERROR(SEARCH("Mayor",T15)))</formula>
    </cfRule>
    <cfRule type="containsText" dxfId="6483" priority="29" operator="containsText" text="Moderado">
      <formula>NOT(ISERROR(SEARCH("Moderado",T15)))</formula>
    </cfRule>
    <cfRule type="containsText" dxfId="6482" priority="30" operator="containsText" text="Menor">
      <formula>NOT(ISERROR(SEARCH("Menor",T15)))</formula>
    </cfRule>
    <cfRule type="containsText" dxfId="6481" priority="31" operator="containsText" text="Leve">
      <formula>NOT(ISERROR(SEARCH("Leve",T15)))</formula>
    </cfRule>
    <cfRule type="containsText" dxfId="6480" priority="32" operator="containsText" text="Muy a">
      <formula>NOT(ISERROR(SEARCH("Muy a",T15)))</formula>
    </cfRule>
    <cfRule type="containsText" dxfId="6479" priority="33" operator="containsText" text="Muy b">
      <formula>NOT(ISERROR(SEARCH("Muy b",T15)))</formula>
    </cfRule>
    <cfRule type="containsText" dxfId="6478" priority="34" operator="containsText" text="Baja">
      <formula>NOT(ISERROR(SEARCH("Baja",T15)))</formula>
    </cfRule>
    <cfRule type="containsText" dxfId="6477" priority="35" operator="containsText" text="Media">
      <formula>NOT(ISERROR(SEARCH("Media",T15)))</formula>
    </cfRule>
    <cfRule type="containsText" dxfId="6476" priority="36" operator="containsText" text="Alta">
      <formula>NOT(ISERROR(SEARCH("Alta",T15)))</formula>
    </cfRule>
  </conditionalFormatting>
  <conditionalFormatting sqref="U15">
    <cfRule type="cellIs" dxfId="6475" priority="1" operator="equal">
      <formula>100%</formula>
    </cfRule>
    <cfRule type="cellIs" dxfId="6474" priority="2" operator="equal">
      <formula>80%</formula>
    </cfRule>
    <cfRule type="cellIs" dxfId="6473" priority="3" operator="equal">
      <formula>60%</formula>
    </cfRule>
    <cfRule type="cellIs" dxfId="6472" priority="4" operator="equal">
      <formula>40%</formula>
    </cfRule>
    <cfRule type="cellIs" dxfId="6471" priority="5" operator="equal">
      <formula>0.2</formula>
    </cfRule>
    <cfRule type="containsText" dxfId="6470" priority="6" operator="containsText" text="Extremo">
      <formula>NOT(ISERROR(SEARCH("Extremo",U15)))</formula>
    </cfRule>
    <cfRule type="containsText" dxfId="6469" priority="7" operator="containsText" text="Alto">
      <formula>NOT(ISERROR(SEARCH("Alto",U15)))</formula>
    </cfRule>
    <cfRule type="containsText" dxfId="6468" priority="8" operator="containsText" text="Bajo">
      <formula>NOT(ISERROR(SEARCH("Bajo",U15)))</formula>
    </cfRule>
    <cfRule type="containsText" dxfId="6467" priority="9" operator="containsText" text="Catastrófico">
      <formula>NOT(ISERROR(SEARCH("Catastrófico",U15)))</formula>
    </cfRule>
    <cfRule type="containsText" dxfId="6466" priority="10" operator="containsText" text="Mayor">
      <formula>NOT(ISERROR(SEARCH("Mayor",U15)))</formula>
    </cfRule>
    <cfRule type="containsText" dxfId="6465" priority="11" operator="containsText" text="Moderado">
      <formula>NOT(ISERROR(SEARCH("Moderado",U15)))</formula>
    </cfRule>
    <cfRule type="containsText" dxfId="6464" priority="12" operator="containsText" text="Menor">
      <formula>NOT(ISERROR(SEARCH("Menor",U15)))</formula>
    </cfRule>
    <cfRule type="containsText" dxfId="6463" priority="13" operator="containsText" text="Leve">
      <formula>NOT(ISERROR(SEARCH("Leve",U15)))</formula>
    </cfRule>
    <cfRule type="containsText" dxfId="6462" priority="14" operator="containsText" text="Muy a">
      <formula>NOT(ISERROR(SEARCH("Muy a",U15)))</formula>
    </cfRule>
    <cfRule type="containsText" dxfId="6461" priority="15" operator="containsText" text="Muy b">
      <formula>NOT(ISERROR(SEARCH("Muy b",U15)))</formula>
    </cfRule>
    <cfRule type="containsText" dxfId="6460" priority="16" operator="containsText" text="Baja">
      <formula>NOT(ISERROR(SEARCH("Baja",U15)))</formula>
    </cfRule>
    <cfRule type="containsText" dxfId="6459" priority="17" operator="containsText" text="Media">
      <formula>NOT(ISERROR(SEARCH("Media",U15)))</formula>
    </cfRule>
    <cfRule type="containsText" dxfId="6458" priority="18" operator="containsText" text="Alta">
      <formula>NOT(ISERROR(SEARCH("Alta",U15)))</formula>
    </cfRule>
  </conditionalFormatting>
  <dataValidations count="5">
    <dataValidation type="list" allowBlank="1" showInputMessage="1" showErrorMessage="1" sqref="A4 A8:A10 A13:A15 AK4:AK15">
      <formula1>"SI,NO"</formula1>
    </dataValidation>
    <dataValidation type="list" allowBlank="1" showInputMessage="1" showErrorMessage="1" sqref="AJ4:AJ15">
      <formula1>"Confiable,No confiable"</formula1>
    </dataValidation>
    <dataValidation type="list" allowBlank="1" showInputMessage="1" showErrorMessage="1" sqref="AT4:AT15">
      <formula1>"Adecuado,Inadecuado"</formula1>
    </dataValidation>
    <dataValidation type="list" allowBlank="1" showInputMessage="1" showErrorMessage="1" sqref="AR4:AR15">
      <formula1>"Asignado,No Asignado"</formula1>
    </dataValidation>
    <dataValidation type="list" allowBlank="1" showInputMessage="1" showErrorMessage="1" sqref="AG4:AG15">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Listas!$M$2:$M$14</xm:f>
          </x14:formula1>
          <xm:sqref>B4 B8:B10 B13:B15</xm:sqref>
        </x14:dataValidation>
        <x14:dataValidation type="list" allowBlank="1" showInputMessage="1" showErrorMessage="1">
          <x14:formula1>
            <xm:f>Listas!$B$2:$B$7</xm:f>
          </x14:formula1>
          <xm:sqref>D4 D8:D10 D13:D15</xm:sqref>
        </x14:dataValidation>
        <x14:dataValidation type="list" allowBlank="1" showInputMessage="1" showErrorMessage="1">
          <x14:formula1>
            <xm:f>Listas!$J$2:$J$6</xm:f>
          </x14:formula1>
          <xm:sqref>AX4 AX8:AX10 AX13:AX15</xm:sqref>
        </x14:dataValidation>
        <x14:dataValidation type="list" allowBlank="1" showInputMessage="1" showErrorMessage="1">
          <x14:formula1>
            <xm:f>Listas!$C$2:$C$8</xm:f>
          </x14:formula1>
          <xm:sqref>E4 E8:E10 E13:E15</xm:sqref>
        </x14:dataValidation>
        <x14:dataValidation type="list" allowBlank="1" showInputMessage="1" showErrorMessage="1">
          <x14:formula1>
            <xm:f>Listas!$P$2:$P$7</xm:f>
          </x14:formula1>
          <xm:sqref>Q4 Q8 Q10 Q13 Q15</xm:sqref>
        </x14:dataValidation>
        <x14:dataValidation type="list" allowBlank="1" showInputMessage="1" showErrorMessage="1">
          <x14:formula1>
            <xm:f>Listas!$O$2:$O$7</xm:f>
          </x14:formula1>
          <xm:sqref>O4 O8 O10 O13 O15</xm:sqref>
        </x14:dataValidation>
        <x14:dataValidation type="list" allowBlank="1" showInputMessage="1" showErrorMessage="1">
          <x14:formula1>
            <xm:f>Listas!$N$2:$N$7</xm:f>
          </x14:formula1>
          <xm:sqref>M4 M8 M10 M13 M15</xm:sqref>
        </x14:dataValidation>
        <x14:dataValidation type="list" allowBlank="1" showInputMessage="1" showErrorMessage="1">
          <x14:formula1>
            <xm:f>Listas!$Q$2:$Q$8</xm:f>
          </x14:formula1>
          <xm:sqref>J13:J15 J4:J10</xm:sqref>
        </x14:dataValidation>
        <x14:dataValidation type="list" allowBlank="1" showInputMessage="1" showErrorMessage="1">
          <x14:formula1>
            <xm:f>Listas!$K$2:$K$6</xm:f>
          </x14:formula1>
          <xm:sqref>S4:S15</xm:sqref>
        </x14:dataValidation>
        <x14:dataValidation type="list" allowBlank="1" showInputMessage="1" showErrorMessage="1">
          <x14:formula1>
            <xm:f>Listas!$L$2:$L$5</xm:f>
          </x14:formula1>
          <xm:sqref>T4:T15</xm:sqref>
        </x14:dataValidation>
        <x14:dataValidation type="list" allowBlank="1" showInputMessage="1" showErrorMessage="1">
          <x14:formula1>
            <xm:f>Listas!$G$2:$G$11</xm:f>
          </x14:formula1>
          <xm:sqref>C4:C15</xm:sqref>
        </x14:dataValidation>
        <x14:dataValidation type="list" allowBlank="1" showInputMessage="1" showErrorMessage="1">
          <x14:formula1>
            <xm:f>Listas!$I$2:$I$3</xm:f>
          </x14:formula1>
          <xm:sqref>AO4:AO15</xm:sqref>
        </x14:dataValidation>
        <x14:dataValidation type="list" allowBlank="1" showInputMessage="1" showErrorMessage="1">
          <x14:formula1>
            <xm:f>Listas!$H$2:$H$3</xm:f>
          </x14:formula1>
          <xm:sqref>AM4:AM15</xm:sqref>
        </x14:dataValidation>
        <x14:dataValidation type="list" allowBlank="1" showInputMessage="1" showErrorMessage="1">
          <x14:formula1>
            <xm:f>Listas!$F$2:$F$4</xm:f>
          </x14:formula1>
          <xm:sqref>AE4:AE15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2" ma:contentTypeDescription="Crear nuevo documento." ma:contentTypeScope="" ma:versionID="7e7f7b47ec3b4e25326edb570d954f7d">
  <xsd:schema xmlns:xsd="http://www.w3.org/2001/XMLSchema" xmlns:xs="http://www.w3.org/2001/XMLSchema" xmlns:p="http://schemas.microsoft.com/office/2006/metadata/properties" xmlns:ns2="0b03570a-dbab-4ad5-bdee-6c3636661c22" targetNamespace="http://schemas.microsoft.com/office/2006/metadata/properties" ma:root="true" ma:fieldsID="bf936c1befa9b238f970032393399d87" ns2:_="">
    <xsd:import namespace="0b03570a-dbab-4ad5-bdee-6c3636661c2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8AE9BB0E-5759-4B99-AFDA-D1C661960D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Listas</vt:lpstr>
      <vt:lpstr>Ayudas diligenciamiento</vt:lpstr>
      <vt:lpstr>Inventario</vt:lpstr>
      <vt:lpstr>Fórmula</vt:lpstr>
      <vt:lpstr>Planeación y D Estratégico</vt:lpstr>
      <vt:lpstr>G. Comunicaciones</vt:lpstr>
      <vt:lpstr>Explotación JSA Chance</vt:lpstr>
      <vt:lpstr>Explotación JSA Loterías</vt:lpstr>
      <vt:lpstr>Recaudo</vt:lpstr>
      <vt:lpstr>Control, Ins y Fisca</vt:lpstr>
      <vt:lpstr>Atención al cliente</vt:lpstr>
      <vt:lpstr>G TH</vt:lpstr>
      <vt:lpstr>G. Financiera</vt:lpstr>
      <vt:lpstr>Gestión ByS</vt:lpstr>
      <vt:lpstr>G. Documental</vt:lpstr>
      <vt:lpstr>G. TIC</vt:lpstr>
      <vt:lpstr>G Jurídica</vt:lpstr>
      <vt:lpstr>Evaluación Independiente G</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Nestor Julian Rodriguez Torres</dc:creator>
  <cp:keywords/>
  <dc:description/>
  <cp:lastModifiedBy>Nestor Julian Rodriguez Torres</cp:lastModifiedBy>
  <cp:revision/>
  <dcterms:created xsi:type="dcterms:W3CDTF">2021-01-27T23:17:16Z</dcterms:created>
  <dcterms:modified xsi:type="dcterms:W3CDTF">2021-12-04T14:07:31Z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ies>
</file>